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UK-rent, s.r.o\VO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2'!$A$1:$A$1148</definedName>
    <definedName name="_xlnm.Print_Area" localSheetId="0">'Príloha č. 2'!$B$4:$K$1148</definedName>
    <definedName name="podopatrenie">[1]Výzvy!$B$15:$B$18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5" i="1" l="1"/>
  <c r="A1146" i="1" s="1"/>
  <c r="G1143" i="1"/>
  <c r="A1142" i="1"/>
  <c r="A1140" i="1"/>
  <c r="A1144" i="1" s="1"/>
  <c r="G1134" i="1"/>
  <c r="C1122" i="1"/>
  <c r="A1118" i="1"/>
  <c r="J1117" i="1"/>
  <c r="K1117" i="1" s="1"/>
  <c r="K1116" i="1"/>
  <c r="J1116" i="1"/>
  <c r="J1115" i="1"/>
  <c r="K1115" i="1" s="1"/>
  <c r="J1114" i="1"/>
  <c r="K1114" i="1" s="1"/>
  <c r="K1113" i="1"/>
  <c r="J1113" i="1"/>
  <c r="K1112" i="1"/>
  <c r="J1112" i="1"/>
  <c r="J1111" i="1"/>
  <c r="K1111" i="1" s="1"/>
  <c r="K1110" i="1"/>
  <c r="J1110" i="1"/>
  <c r="D1107" i="1"/>
  <c r="A1107" i="1"/>
  <c r="C1094" i="1"/>
  <c r="B1090" i="1"/>
  <c r="G1079" i="1"/>
  <c r="C1067" i="1"/>
  <c r="A1066" i="1"/>
  <c r="K1062" i="1"/>
  <c r="J1062" i="1"/>
  <c r="A1062" i="1"/>
  <c r="J1061" i="1"/>
  <c r="K1061" i="1" s="1"/>
  <c r="K1060" i="1"/>
  <c r="J1060" i="1"/>
  <c r="J1059" i="1"/>
  <c r="K1058" i="1"/>
  <c r="J1058" i="1"/>
  <c r="J1057" i="1"/>
  <c r="K1057" i="1" s="1"/>
  <c r="K1056" i="1"/>
  <c r="J1056" i="1"/>
  <c r="J1055" i="1"/>
  <c r="K1055" i="1" s="1"/>
  <c r="D1052" i="1"/>
  <c r="A1052" i="1" s="1"/>
  <c r="C1039" i="1"/>
  <c r="B1035" i="1"/>
  <c r="G1024" i="1"/>
  <c r="A1015" i="1"/>
  <c r="C1012" i="1"/>
  <c r="A1012" i="1"/>
  <c r="J1007" i="1"/>
  <c r="K1007" i="1" s="1"/>
  <c r="K1006" i="1"/>
  <c r="J1006" i="1"/>
  <c r="A1006" i="1"/>
  <c r="J1005" i="1"/>
  <c r="K1005" i="1" s="1"/>
  <c r="K1004" i="1"/>
  <c r="J1004" i="1"/>
  <c r="J1003" i="1"/>
  <c r="K1003" i="1" s="1"/>
  <c r="K1002" i="1"/>
  <c r="J1002" i="1"/>
  <c r="A1002" i="1"/>
  <c r="J1001" i="1"/>
  <c r="K1001" i="1" s="1"/>
  <c r="K1000" i="1"/>
  <c r="K1008" i="1" s="1"/>
  <c r="J1000" i="1"/>
  <c r="A998" i="1"/>
  <c r="D997" i="1"/>
  <c r="A997" i="1"/>
  <c r="A1011" i="1" s="1"/>
  <c r="C984" i="1"/>
  <c r="B980" i="1"/>
  <c r="G969" i="1"/>
  <c r="C957" i="1"/>
  <c r="K952" i="1"/>
  <c r="J952" i="1"/>
  <c r="J951" i="1"/>
  <c r="K951" i="1" s="1"/>
  <c r="J950" i="1"/>
  <c r="K950" i="1" s="1"/>
  <c r="A950" i="1"/>
  <c r="K949" i="1"/>
  <c r="J949" i="1"/>
  <c r="K948" i="1"/>
  <c r="J948" i="1"/>
  <c r="J947" i="1"/>
  <c r="K947" i="1" s="1"/>
  <c r="J946" i="1"/>
  <c r="K946" i="1" s="1"/>
  <c r="K945" i="1"/>
  <c r="J945" i="1"/>
  <c r="A944" i="1"/>
  <c r="D942" i="1"/>
  <c r="A942" i="1" s="1"/>
  <c r="A937" i="1" s="1"/>
  <c r="A933" i="1"/>
  <c r="C929" i="1"/>
  <c r="B925" i="1"/>
  <c r="G914" i="1"/>
  <c r="A911" i="1"/>
  <c r="C902" i="1"/>
  <c r="A900" i="1"/>
  <c r="K897" i="1"/>
  <c r="J897" i="1"/>
  <c r="K896" i="1"/>
  <c r="J896" i="1"/>
  <c r="J895" i="1"/>
  <c r="K895" i="1" s="1"/>
  <c r="K894" i="1"/>
  <c r="J894" i="1"/>
  <c r="K893" i="1"/>
  <c r="J893" i="1"/>
  <c r="K892" i="1"/>
  <c r="J892" i="1"/>
  <c r="J891" i="1"/>
  <c r="K891" i="1" s="1"/>
  <c r="K890" i="1"/>
  <c r="J890" i="1"/>
  <c r="A890" i="1"/>
  <c r="D887" i="1"/>
  <c r="A887" i="1"/>
  <c r="A891" i="1" s="1"/>
  <c r="C874" i="1"/>
  <c r="B870" i="1"/>
  <c r="G859" i="1"/>
  <c r="A850" i="1"/>
  <c r="C847" i="1"/>
  <c r="A847" i="1"/>
  <c r="J842" i="1"/>
  <c r="K842" i="1" s="1"/>
  <c r="K841" i="1"/>
  <c r="J841" i="1"/>
  <c r="A841" i="1"/>
  <c r="J840" i="1"/>
  <c r="K840" i="1" s="1"/>
  <c r="K839" i="1"/>
  <c r="J839" i="1"/>
  <c r="J838" i="1"/>
  <c r="K838" i="1" s="1"/>
  <c r="K837" i="1"/>
  <c r="J837" i="1"/>
  <c r="A837" i="1"/>
  <c r="J836" i="1"/>
  <c r="K836" i="1" s="1"/>
  <c r="K835" i="1"/>
  <c r="K843" i="1" s="1"/>
  <c r="J835" i="1"/>
  <c r="A833" i="1"/>
  <c r="D832" i="1"/>
  <c r="A832" i="1"/>
  <c r="A846" i="1" s="1"/>
  <c r="C819" i="1"/>
  <c r="B815" i="1"/>
  <c r="G804" i="1"/>
  <c r="C792" i="1"/>
  <c r="K787" i="1"/>
  <c r="J787" i="1"/>
  <c r="J786" i="1"/>
  <c r="K786" i="1" s="1"/>
  <c r="K785" i="1"/>
  <c r="J785" i="1"/>
  <c r="A785" i="1"/>
  <c r="J784" i="1"/>
  <c r="K784" i="1" s="1"/>
  <c r="K783" i="1"/>
  <c r="J783" i="1"/>
  <c r="J782" i="1"/>
  <c r="K782" i="1" s="1"/>
  <c r="J781" i="1"/>
  <c r="K781" i="1" s="1"/>
  <c r="J780" i="1"/>
  <c r="K780" i="1" s="1"/>
  <c r="K788" i="1" s="1"/>
  <c r="A779" i="1"/>
  <c r="D777" i="1"/>
  <c r="A777" i="1"/>
  <c r="C764" i="1"/>
  <c r="B760" i="1"/>
  <c r="B758" i="1"/>
  <c r="G749" i="1"/>
  <c r="A746" i="1"/>
  <c r="A776" i="1" s="1"/>
  <c r="A740" i="1"/>
  <c r="C737" i="1"/>
  <c r="J732" i="1"/>
  <c r="K732" i="1" s="1"/>
  <c r="K731" i="1"/>
  <c r="J731" i="1"/>
  <c r="J730" i="1"/>
  <c r="K730" i="1" s="1"/>
  <c r="K729" i="1"/>
  <c r="J729" i="1"/>
  <c r="J728" i="1"/>
  <c r="K728" i="1" s="1"/>
  <c r="K727" i="1"/>
  <c r="J727" i="1"/>
  <c r="J726" i="1"/>
  <c r="K726" i="1" s="1"/>
  <c r="J725" i="1"/>
  <c r="K725" i="1" s="1"/>
  <c r="K733" i="1" s="1"/>
  <c r="D722" i="1"/>
  <c r="A722" i="1"/>
  <c r="A737" i="1" s="1"/>
  <c r="C709" i="1"/>
  <c r="B705" i="1"/>
  <c r="G694" i="1"/>
  <c r="C682" i="1"/>
  <c r="K677" i="1"/>
  <c r="J677" i="1"/>
  <c r="J676" i="1"/>
  <c r="K676" i="1" s="1"/>
  <c r="K675" i="1"/>
  <c r="J675" i="1"/>
  <c r="J674" i="1"/>
  <c r="K674" i="1" s="1"/>
  <c r="K673" i="1"/>
  <c r="J673" i="1"/>
  <c r="A673" i="1"/>
  <c r="J672" i="1"/>
  <c r="K672" i="1" s="1"/>
  <c r="K671" i="1"/>
  <c r="J671" i="1"/>
  <c r="J670" i="1"/>
  <c r="D667" i="1"/>
  <c r="A667" i="1" s="1"/>
  <c r="C654" i="1"/>
  <c r="B650" i="1"/>
  <c r="G639" i="1"/>
  <c r="A630" i="1"/>
  <c r="C627" i="1"/>
  <c r="A627" i="1"/>
  <c r="J622" i="1"/>
  <c r="K622" i="1" s="1"/>
  <c r="K621" i="1"/>
  <c r="J621" i="1"/>
  <c r="A621" i="1"/>
  <c r="J620" i="1"/>
  <c r="K620" i="1" s="1"/>
  <c r="K619" i="1"/>
  <c r="J619" i="1"/>
  <c r="J618" i="1"/>
  <c r="K618" i="1" s="1"/>
  <c r="K617" i="1"/>
  <c r="J617" i="1"/>
  <c r="A617" i="1"/>
  <c r="J616" i="1"/>
  <c r="K616" i="1" s="1"/>
  <c r="K615" i="1"/>
  <c r="K623" i="1" s="1"/>
  <c r="J615" i="1"/>
  <c r="A613" i="1"/>
  <c r="D612" i="1"/>
  <c r="A612" i="1"/>
  <c r="A626" i="1" s="1"/>
  <c r="C599" i="1"/>
  <c r="B595" i="1"/>
  <c r="J590" i="1"/>
  <c r="G584" i="1"/>
  <c r="C572" i="1"/>
  <c r="K567" i="1"/>
  <c r="J567" i="1"/>
  <c r="J566" i="1"/>
  <c r="K566" i="1" s="1"/>
  <c r="K565" i="1"/>
  <c r="J565" i="1"/>
  <c r="A565" i="1"/>
  <c r="J564" i="1"/>
  <c r="K564" i="1" s="1"/>
  <c r="K563" i="1"/>
  <c r="J563" i="1"/>
  <c r="J562" i="1"/>
  <c r="K562" i="1" s="1"/>
  <c r="K561" i="1"/>
  <c r="J561" i="1"/>
  <c r="A561" i="1"/>
  <c r="J560" i="1"/>
  <c r="K560" i="1" s="1"/>
  <c r="A559" i="1"/>
  <c r="D557" i="1"/>
  <c r="A557" i="1" s="1"/>
  <c r="A556" i="1"/>
  <c r="C544" i="1"/>
  <c r="A541" i="1"/>
  <c r="B540" i="1"/>
  <c r="G529" i="1"/>
  <c r="A526" i="1"/>
  <c r="A536" i="1" s="1"/>
  <c r="C517" i="1"/>
  <c r="A515" i="1"/>
  <c r="J512" i="1"/>
  <c r="K512" i="1" s="1"/>
  <c r="K511" i="1"/>
  <c r="J511" i="1"/>
  <c r="J510" i="1"/>
  <c r="K510" i="1" s="1"/>
  <c r="K509" i="1"/>
  <c r="J509" i="1"/>
  <c r="A509" i="1"/>
  <c r="J508" i="1"/>
  <c r="K508" i="1" s="1"/>
  <c r="K507" i="1"/>
  <c r="J507" i="1"/>
  <c r="J506" i="1"/>
  <c r="K506" i="1" s="1"/>
  <c r="K505" i="1"/>
  <c r="J505" i="1"/>
  <c r="J513" i="1" s="1"/>
  <c r="A505" i="1"/>
  <c r="D502" i="1"/>
  <c r="A502" i="1"/>
  <c r="C489" i="1"/>
  <c r="B485" i="1"/>
  <c r="G474" i="1"/>
  <c r="C462" i="1"/>
  <c r="K457" i="1"/>
  <c r="J457" i="1"/>
  <c r="J456" i="1"/>
  <c r="K456" i="1" s="1"/>
  <c r="J455" i="1"/>
  <c r="K455" i="1" s="1"/>
  <c r="J454" i="1"/>
  <c r="K454" i="1" s="1"/>
  <c r="K453" i="1"/>
  <c r="J453" i="1"/>
  <c r="A453" i="1"/>
  <c r="J452" i="1"/>
  <c r="K452" i="1" s="1"/>
  <c r="J451" i="1"/>
  <c r="K451" i="1" s="1"/>
  <c r="J450" i="1"/>
  <c r="K450" i="1" s="1"/>
  <c r="A449" i="1"/>
  <c r="D447" i="1"/>
  <c r="A447" i="1"/>
  <c r="A461" i="1" s="1"/>
  <c r="C434" i="1"/>
  <c r="B430" i="1"/>
  <c r="G419" i="1"/>
  <c r="C407" i="1"/>
  <c r="A406" i="1"/>
  <c r="A403" i="1"/>
  <c r="J402" i="1"/>
  <c r="K402" i="1" s="1"/>
  <c r="K401" i="1"/>
  <c r="J401" i="1"/>
  <c r="K400" i="1"/>
  <c r="J400" i="1"/>
  <c r="K399" i="1"/>
  <c r="J399" i="1"/>
  <c r="J398" i="1"/>
  <c r="K398" i="1" s="1"/>
  <c r="K397" i="1"/>
  <c r="J397" i="1"/>
  <c r="K396" i="1"/>
  <c r="J396" i="1"/>
  <c r="K395" i="1"/>
  <c r="K403" i="1" s="1"/>
  <c r="J395" i="1"/>
  <c r="J403" i="1" s="1"/>
  <c r="A395" i="1"/>
  <c r="D392" i="1"/>
  <c r="A392" i="1" s="1"/>
  <c r="C379" i="1"/>
  <c r="B375" i="1"/>
  <c r="G364" i="1"/>
  <c r="A356" i="1"/>
  <c r="A355" i="1"/>
  <c r="A357" i="1" s="1"/>
  <c r="C352" i="1"/>
  <c r="A352" i="1"/>
  <c r="A351" i="1"/>
  <c r="A349" i="1"/>
  <c r="J347" i="1"/>
  <c r="K347" i="1" s="1"/>
  <c r="J346" i="1"/>
  <c r="K346" i="1" s="1"/>
  <c r="A346" i="1"/>
  <c r="K345" i="1"/>
  <c r="J345" i="1"/>
  <c r="A345" i="1"/>
  <c r="J344" i="1"/>
  <c r="K344" i="1" s="1"/>
  <c r="J343" i="1"/>
  <c r="K343" i="1" s="1"/>
  <c r="A343" i="1"/>
  <c r="J342" i="1"/>
  <c r="K342" i="1" s="1"/>
  <c r="K341" i="1"/>
  <c r="J341" i="1"/>
  <c r="A341" i="1"/>
  <c r="J340" i="1"/>
  <c r="K340" i="1" s="1"/>
  <c r="A339" i="1"/>
  <c r="A338" i="1"/>
  <c r="D337" i="1"/>
  <c r="A337" i="1" s="1"/>
  <c r="C324" i="1"/>
  <c r="B320" i="1"/>
  <c r="G309" i="1"/>
  <c r="A300" i="1"/>
  <c r="C297" i="1"/>
  <c r="J293" i="1"/>
  <c r="K292" i="1"/>
  <c r="J292" i="1"/>
  <c r="J291" i="1"/>
  <c r="K291" i="1" s="1"/>
  <c r="K290" i="1"/>
  <c r="J290" i="1"/>
  <c r="J289" i="1"/>
  <c r="K289" i="1" s="1"/>
  <c r="K288" i="1"/>
  <c r="J288" i="1"/>
  <c r="A288" i="1"/>
  <c r="J287" i="1"/>
  <c r="K287" i="1" s="1"/>
  <c r="K286" i="1"/>
  <c r="J286" i="1"/>
  <c r="J285" i="1"/>
  <c r="K285" i="1" s="1"/>
  <c r="D282" i="1"/>
  <c r="A282" i="1" s="1"/>
  <c r="C269" i="1"/>
  <c r="B265" i="1"/>
  <c r="G254" i="1"/>
  <c r="A249" i="1"/>
  <c r="A245" i="1"/>
  <c r="C242" i="1"/>
  <c r="A242" i="1"/>
  <c r="J237" i="1"/>
  <c r="K237" i="1" s="1"/>
  <c r="K236" i="1"/>
  <c r="J236" i="1"/>
  <c r="A236" i="1"/>
  <c r="J235" i="1"/>
  <c r="K235" i="1" s="1"/>
  <c r="K234" i="1"/>
  <c r="J234" i="1"/>
  <c r="J233" i="1"/>
  <c r="K233" i="1" s="1"/>
  <c r="K232" i="1"/>
  <c r="J232" i="1"/>
  <c r="A232" i="1"/>
  <c r="J231" i="1"/>
  <c r="K231" i="1" s="1"/>
  <c r="K238" i="1" s="1"/>
  <c r="K230" i="1"/>
  <c r="J230" i="1"/>
  <c r="A228" i="1"/>
  <c r="D227" i="1"/>
  <c r="A227" i="1"/>
  <c r="A241" i="1" s="1"/>
  <c r="C214" i="1"/>
  <c r="B210" i="1"/>
  <c r="J205" i="1"/>
  <c r="G199" i="1"/>
  <c r="C187" i="1"/>
  <c r="K182" i="1"/>
  <c r="J182" i="1"/>
  <c r="J181" i="1"/>
  <c r="K181" i="1" s="1"/>
  <c r="K180" i="1"/>
  <c r="J180" i="1"/>
  <c r="J179" i="1"/>
  <c r="K179" i="1" s="1"/>
  <c r="K178" i="1"/>
  <c r="J178" i="1"/>
  <c r="J177" i="1"/>
  <c r="K177" i="1" s="1"/>
  <c r="K176" i="1"/>
  <c r="J176" i="1"/>
  <c r="J175" i="1"/>
  <c r="K175" i="1" s="1"/>
  <c r="D172" i="1"/>
  <c r="A172" i="1" s="1"/>
  <c r="A180" i="1" s="1"/>
  <c r="C159" i="1"/>
  <c r="B155" i="1"/>
  <c r="B153" i="1"/>
  <c r="G144" i="1"/>
  <c r="C132" i="1"/>
  <c r="J127" i="1"/>
  <c r="K127" i="1" s="1"/>
  <c r="K126" i="1"/>
  <c r="J126" i="1"/>
  <c r="J125" i="1"/>
  <c r="K125" i="1" s="1"/>
  <c r="K124" i="1"/>
  <c r="J124" i="1"/>
  <c r="J123" i="1"/>
  <c r="K123" i="1" s="1"/>
  <c r="K122" i="1"/>
  <c r="J122" i="1"/>
  <c r="J121" i="1"/>
  <c r="K121" i="1" s="1"/>
  <c r="K120" i="1"/>
  <c r="J120" i="1"/>
  <c r="D117" i="1"/>
  <c r="A117" i="1"/>
  <c r="A141" i="1" s="1"/>
  <c r="C104" i="1"/>
  <c r="B100" i="1"/>
  <c r="B96" i="1"/>
  <c r="G89" i="1"/>
  <c r="K73" i="1"/>
  <c r="J73" i="1"/>
  <c r="J72" i="1"/>
  <c r="K72" i="1" s="1"/>
  <c r="K71" i="1"/>
  <c r="J71" i="1"/>
  <c r="J70" i="1"/>
  <c r="K70" i="1" s="1"/>
  <c r="K69" i="1"/>
  <c r="J69" i="1"/>
  <c r="J68" i="1"/>
  <c r="K68" i="1" s="1"/>
  <c r="K67" i="1"/>
  <c r="J67" i="1"/>
  <c r="J66" i="1"/>
  <c r="K66" i="1" s="1"/>
  <c r="K65" i="1"/>
  <c r="J65" i="1"/>
  <c r="J64" i="1"/>
  <c r="K64" i="1" s="1"/>
  <c r="K63" i="1"/>
  <c r="J63" i="1"/>
  <c r="J62" i="1"/>
  <c r="K62" i="1" s="1"/>
  <c r="K61" i="1"/>
  <c r="J61" i="1"/>
  <c r="J60" i="1"/>
  <c r="K60" i="1" s="1"/>
  <c r="K59" i="1"/>
  <c r="J59" i="1"/>
  <c r="J58" i="1"/>
  <c r="K58" i="1" s="1"/>
  <c r="K57" i="1"/>
  <c r="J57" i="1"/>
  <c r="J56" i="1"/>
  <c r="K56" i="1" s="1"/>
  <c r="K55" i="1"/>
  <c r="J55" i="1"/>
  <c r="J54" i="1"/>
  <c r="K54" i="1" s="1"/>
  <c r="K53" i="1"/>
  <c r="J53" i="1"/>
  <c r="J52" i="1"/>
  <c r="K52" i="1" s="1"/>
  <c r="K51" i="1"/>
  <c r="J51" i="1"/>
  <c r="J50" i="1"/>
  <c r="K50" i="1" s="1"/>
  <c r="K49" i="1"/>
  <c r="J49" i="1"/>
  <c r="J48" i="1"/>
  <c r="K48" i="1" s="1"/>
  <c r="K47" i="1"/>
  <c r="J47" i="1"/>
  <c r="J46" i="1"/>
  <c r="K46" i="1" s="1"/>
  <c r="K45" i="1"/>
  <c r="J45" i="1"/>
  <c r="J44" i="1"/>
  <c r="K44" i="1" s="1"/>
  <c r="K43" i="1"/>
  <c r="J43" i="1"/>
  <c r="K42" i="1"/>
  <c r="J42" i="1"/>
  <c r="K41" i="1"/>
  <c r="J41" i="1"/>
  <c r="J40" i="1"/>
  <c r="K40" i="1" s="1"/>
  <c r="K39" i="1"/>
  <c r="J39" i="1"/>
  <c r="K38" i="1"/>
  <c r="J38" i="1"/>
  <c r="K37" i="1"/>
  <c r="J37" i="1"/>
  <c r="J36" i="1"/>
  <c r="K36" i="1" s="1"/>
  <c r="K35" i="1"/>
  <c r="J35" i="1"/>
  <c r="K34" i="1"/>
  <c r="J34" i="1"/>
  <c r="K33" i="1"/>
  <c r="J33" i="1"/>
  <c r="J32" i="1"/>
  <c r="K32" i="1" s="1"/>
  <c r="K31" i="1"/>
  <c r="J31" i="1"/>
  <c r="K30" i="1"/>
  <c r="J30" i="1"/>
  <c r="K29" i="1"/>
  <c r="J29" i="1"/>
  <c r="A26" i="1"/>
  <c r="C13" i="1"/>
  <c r="B923" i="1"/>
  <c r="B371" i="1"/>
  <c r="A144" i="1" l="1"/>
  <c r="A140" i="1"/>
  <c r="A146" i="1"/>
  <c r="A147" i="1" s="1"/>
  <c r="A143" i="1"/>
  <c r="A145" i="1"/>
  <c r="A142" i="1"/>
  <c r="A148" i="1"/>
  <c r="A149" i="1" s="1"/>
  <c r="A151" i="1"/>
  <c r="A6" i="1"/>
  <c r="A124" i="1"/>
  <c r="A163" i="1"/>
  <c r="A174" i="1"/>
  <c r="A244" i="1"/>
  <c r="A243" i="1"/>
  <c r="A295" i="1"/>
  <c r="A293" i="1"/>
  <c r="A289" i="1"/>
  <c r="A285" i="1"/>
  <c r="A274" i="1"/>
  <c r="A294" i="1"/>
  <c r="A290" i="1"/>
  <c r="A286" i="1"/>
  <c r="A284" i="1"/>
  <c r="A281" i="1"/>
  <c r="A261" i="1"/>
  <c r="A306" i="1"/>
  <c r="A297" i="1"/>
  <c r="A291" i="1"/>
  <c r="A287" i="1"/>
  <c r="A283" i="1"/>
  <c r="A272" i="1"/>
  <c r="A292" i="1"/>
  <c r="A296" i="1"/>
  <c r="K348" i="1"/>
  <c r="A404" i="1"/>
  <c r="A400" i="1"/>
  <c r="A396" i="1"/>
  <c r="A394" i="1"/>
  <c r="A383" i="1"/>
  <c r="A405" i="1"/>
  <c r="A401" i="1"/>
  <c r="A393" i="1"/>
  <c r="A372" i="1"/>
  <c r="A402" i="1"/>
  <c r="A399" i="1"/>
  <c r="A382" i="1"/>
  <c r="A416" i="1"/>
  <c r="A410" i="1"/>
  <c r="A407" i="1"/>
  <c r="A397" i="1"/>
  <c r="A381" i="1"/>
  <c r="A398" i="1"/>
  <c r="A86" i="1"/>
  <c r="A78" i="1"/>
  <c r="A72" i="1"/>
  <c r="A23" i="1"/>
  <c r="A19" i="1"/>
  <c r="A15" i="1"/>
  <c r="A12" i="1"/>
  <c r="A8" i="1"/>
  <c r="A81" i="1"/>
  <c r="A77" i="1"/>
  <c r="A73" i="1"/>
  <c r="A22" i="1"/>
  <c r="A18" i="1"/>
  <c r="A14" i="1"/>
  <c r="A11" i="1"/>
  <c r="A5" i="1"/>
  <c r="A76" i="1"/>
  <c r="A74" i="1"/>
  <c r="A28" i="1"/>
  <c r="A25" i="1"/>
  <c r="A21" i="1"/>
  <c r="A17" i="1"/>
  <c r="A10" i="1"/>
  <c r="A7" i="1"/>
  <c r="A129" i="1"/>
  <c r="A125" i="1"/>
  <c r="A121" i="1"/>
  <c r="A119" i="1"/>
  <c r="A96" i="1"/>
  <c r="A135" i="1"/>
  <c r="A132" i="1"/>
  <c r="A126" i="1"/>
  <c r="A122" i="1"/>
  <c r="A118" i="1"/>
  <c r="A107" i="1"/>
  <c r="A131" i="1"/>
  <c r="A127" i="1"/>
  <c r="A123" i="1"/>
  <c r="A106" i="1"/>
  <c r="A95" i="1"/>
  <c r="A739" i="1"/>
  <c r="A738" i="1"/>
  <c r="A16" i="1"/>
  <c r="A27" i="1"/>
  <c r="A75" i="1"/>
  <c r="A130" i="1"/>
  <c r="A9" i="1"/>
  <c r="A109" i="1"/>
  <c r="A120" i="1"/>
  <c r="A167" i="1"/>
  <c r="K183" i="1"/>
  <c r="J238" i="1"/>
  <c r="K293" i="1"/>
  <c r="A353" i="1"/>
  <c r="A354" i="1"/>
  <c r="A664" i="1"/>
  <c r="K128" i="1"/>
  <c r="A128" i="1"/>
  <c r="A190" i="1"/>
  <c r="A187" i="1"/>
  <c r="A181" i="1"/>
  <c r="A177" i="1"/>
  <c r="A173" i="1"/>
  <c r="A170" i="1"/>
  <c r="A166" i="1"/>
  <c r="A162" i="1"/>
  <c r="A159" i="1"/>
  <c r="A153" i="1"/>
  <c r="A186" i="1"/>
  <c r="A182" i="1"/>
  <c r="A178" i="1"/>
  <c r="A169" i="1"/>
  <c r="A165" i="1"/>
  <c r="A161" i="1"/>
  <c r="A158" i="1"/>
  <c r="A155" i="1"/>
  <c r="A152" i="1"/>
  <c r="A196" i="1"/>
  <c r="A185" i="1"/>
  <c r="A183" i="1"/>
  <c r="A179" i="1"/>
  <c r="A175" i="1"/>
  <c r="A168" i="1"/>
  <c r="A164" i="1"/>
  <c r="A160" i="1"/>
  <c r="A157" i="1"/>
  <c r="A154" i="1"/>
  <c r="A184" i="1"/>
  <c r="A20" i="1"/>
  <c r="J74" i="1"/>
  <c r="A13" i="1"/>
  <c r="A24" i="1"/>
  <c r="K74" i="1"/>
  <c r="J128" i="1"/>
  <c r="A156" i="1"/>
  <c r="A171" i="1"/>
  <c r="A176" i="1"/>
  <c r="A248" i="1"/>
  <c r="A247" i="1"/>
  <c r="A246" i="1"/>
  <c r="A303" i="1"/>
  <c r="A304" i="1"/>
  <c r="A302" i="1"/>
  <c r="A301" i="1"/>
  <c r="J348" i="1"/>
  <c r="J458" i="1"/>
  <c r="A633" i="1"/>
  <c r="A632" i="1"/>
  <c r="A631" i="1"/>
  <c r="J920" i="1"/>
  <c r="J1085" i="1"/>
  <c r="J1030" i="1"/>
  <c r="J755" i="1"/>
  <c r="J975" i="1"/>
  <c r="J865" i="1"/>
  <c r="J535" i="1"/>
  <c r="A535" i="1" s="1"/>
  <c r="J480" i="1"/>
  <c r="J645" i="1"/>
  <c r="J425" i="1"/>
  <c r="A425" i="1" s="1"/>
  <c r="B151" i="1"/>
  <c r="A206" i="1"/>
  <c r="B208" i="1"/>
  <c r="A211" i="1"/>
  <c r="A218" i="1"/>
  <c r="A222" i="1"/>
  <c r="A226" i="1"/>
  <c r="A229" i="1"/>
  <c r="A231" i="1"/>
  <c r="A235" i="1"/>
  <c r="A239" i="1"/>
  <c r="J260" i="1"/>
  <c r="J315" i="1"/>
  <c r="B318" i="1"/>
  <c r="A361" i="1"/>
  <c r="A350" i="1"/>
  <c r="A348" i="1"/>
  <c r="A344" i="1"/>
  <c r="A340" i="1"/>
  <c r="A333" i="1"/>
  <c r="A329" i="1"/>
  <c r="A325" i="1"/>
  <c r="A322" i="1"/>
  <c r="A319" i="1"/>
  <c r="A342" i="1"/>
  <c r="A347" i="1"/>
  <c r="A358" i="1"/>
  <c r="J370" i="1"/>
  <c r="B428" i="1"/>
  <c r="A431" i="1"/>
  <c r="A435" i="1"/>
  <c r="A440" i="1"/>
  <c r="A446" i="1"/>
  <c r="A450" i="1"/>
  <c r="A455" i="1"/>
  <c r="A457" i="1"/>
  <c r="B481" i="1"/>
  <c r="A514" i="1"/>
  <c r="A510" i="1"/>
  <c r="A506" i="1"/>
  <c r="A504" i="1"/>
  <c r="A497" i="1"/>
  <c r="A520" i="1"/>
  <c r="A517" i="1"/>
  <c r="A511" i="1"/>
  <c r="A507" i="1"/>
  <c r="A503" i="1"/>
  <c r="A489" i="1"/>
  <c r="A516" i="1"/>
  <c r="A512" i="1"/>
  <c r="A508" i="1"/>
  <c r="A488" i="1"/>
  <c r="K513" i="1"/>
  <c r="A513" i="1"/>
  <c r="A575" i="1"/>
  <c r="A572" i="1"/>
  <c r="A566" i="1"/>
  <c r="A562" i="1"/>
  <c r="A558" i="1"/>
  <c r="A555" i="1"/>
  <c r="A551" i="1"/>
  <c r="A547" i="1"/>
  <c r="A544" i="1"/>
  <c r="A538" i="1"/>
  <c r="A571" i="1"/>
  <c r="A567" i="1"/>
  <c r="A563" i="1"/>
  <c r="A554" i="1"/>
  <c r="A550" i="1"/>
  <c r="A546" i="1"/>
  <c r="A543" i="1"/>
  <c r="A540" i="1"/>
  <c r="A537" i="1"/>
  <c r="A581" i="1"/>
  <c r="A570" i="1"/>
  <c r="A568" i="1"/>
  <c r="A564" i="1"/>
  <c r="A560" i="1"/>
  <c r="A553" i="1"/>
  <c r="A549" i="1"/>
  <c r="A545" i="1"/>
  <c r="A542" i="1"/>
  <c r="A539" i="1"/>
  <c r="A569" i="1"/>
  <c r="A634" i="1"/>
  <c r="A716" i="1"/>
  <c r="A770" i="1"/>
  <c r="J810" i="1"/>
  <c r="A810" i="1" s="1"/>
  <c r="J733" i="1"/>
  <c r="A765" i="1"/>
  <c r="B1088" i="1"/>
  <c r="B1033" i="1"/>
  <c r="B978" i="1"/>
  <c r="B703" i="1"/>
  <c r="B868" i="1"/>
  <c r="B813" i="1"/>
  <c r="B483" i="1"/>
  <c r="B648" i="1"/>
  <c r="B593" i="1"/>
  <c r="B373" i="1"/>
  <c r="J95" i="1"/>
  <c r="J183" i="1"/>
  <c r="B206" i="1"/>
  <c r="A230" i="1"/>
  <c r="A234" i="1"/>
  <c r="A238" i="1"/>
  <c r="A240" i="1"/>
  <c r="A251" i="1"/>
  <c r="A278" i="1" s="1"/>
  <c r="B263" i="1"/>
  <c r="A359" i="1"/>
  <c r="A471" i="1"/>
  <c r="A486" i="1" s="1"/>
  <c r="A460" i="1"/>
  <c r="A458" i="1"/>
  <c r="A459" i="1"/>
  <c r="A465" i="1"/>
  <c r="A462" i="1"/>
  <c r="A456" i="1"/>
  <c r="A452" i="1"/>
  <c r="A448" i="1"/>
  <c r="A445" i="1"/>
  <c r="A441" i="1"/>
  <c r="A437" i="1"/>
  <c r="A434" i="1"/>
  <c r="A428" i="1"/>
  <c r="K458" i="1"/>
  <c r="A529" i="1"/>
  <c r="A525" i="1"/>
  <c r="A531" i="1"/>
  <c r="A528" i="1"/>
  <c r="A530" i="1"/>
  <c r="A527" i="1"/>
  <c r="B538" i="1"/>
  <c r="A548" i="1"/>
  <c r="A629" i="1"/>
  <c r="A628" i="1"/>
  <c r="A691" i="1"/>
  <c r="A713" i="1" s="1"/>
  <c r="A680" i="1"/>
  <c r="A678" i="1"/>
  <c r="A682" i="1"/>
  <c r="A674" i="1"/>
  <c r="A670" i="1"/>
  <c r="A663" i="1"/>
  <c r="A649" i="1"/>
  <c r="A685" i="1"/>
  <c r="A681" i="1"/>
  <c r="A675" i="1"/>
  <c r="A671" i="1"/>
  <c r="A669" i="1"/>
  <c r="A658" i="1"/>
  <c r="A679" i="1"/>
  <c r="A676" i="1"/>
  <c r="A672" i="1"/>
  <c r="A668" i="1"/>
  <c r="A661" i="1"/>
  <c r="A677" i="1"/>
  <c r="A734" i="1"/>
  <c r="A730" i="1"/>
  <c r="A726" i="1"/>
  <c r="A724" i="1"/>
  <c r="A721" i="1"/>
  <c r="A717" i="1"/>
  <c r="A706" i="1"/>
  <c r="A701" i="1"/>
  <c r="A736" i="1"/>
  <c r="A733" i="1"/>
  <c r="A728" i="1"/>
  <c r="A725" i="1"/>
  <c r="A720" i="1"/>
  <c r="A710" i="1"/>
  <c r="A707" i="1"/>
  <c r="A703" i="1"/>
  <c r="A735" i="1"/>
  <c r="A731" i="1"/>
  <c r="A723" i="1"/>
  <c r="A714" i="1"/>
  <c r="A702" i="1"/>
  <c r="A732" i="1"/>
  <c r="A729" i="1"/>
  <c r="A718" i="1"/>
  <c r="A712" i="1"/>
  <c r="A709" i="1"/>
  <c r="A727" i="1"/>
  <c r="A750" i="1"/>
  <c r="A761" i="1"/>
  <c r="A749" i="1"/>
  <c r="A745" i="1"/>
  <c r="A774" i="1"/>
  <c r="A769" i="1"/>
  <c r="A757" i="1"/>
  <c r="A773" i="1"/>
  <c r="A768" i="1"/>
  <c r="A763" i="1"/>
  <c r="A760" i="1"/>
  <c r="A753" i="1"/>
  <c r="A754" i="1" s="1"/>
  <c r="A748" i="1"/>
  <c r="A772" i="1"/>
  <c r="A766" i="1"/>
  <c r="A762" i="1"/>
  <c r="A759" i="1"/>
  <c r="A756" i="1"/>
  <c r="A751" i="1"/>
  <c r="A752" i="1" s="1"/>
  <c r="A747" i="1"/>
  <c r="B1031" i="1"/>
  <c r="B976" i="1"/>
  <c r="B921" i="1"/>
  <c r="B866" i="1"/>
  <c r="B811" i="1"/>
  <c r="B1086" i="1"/>
  <c r="B646" i="1"/>
  <c r="B756" i="1"/>
  <c r="B591" i="1"/>
  <c r="B701" i="1"/>
  <c r="B536" i="1"/>
  <c r="B316" i="1"/>
  <c r="B98" i="1"/>
  <c r="J150" i="1"/>
  <c r="A150" i="1" s="1"/>
  <c r="A205" i="1"/>
  <c r="A207" i="1"/>
  <c r="A210" i="1"/>
  <c r="A213" i="1"/>
  <c r="A216" i="1"/>
  <c r="A220" i="1"/>
  <c r="A224" i="1"/>
  <c r="A233" i="1"/>
  <c r="A237" i="1"/>
  <c r="B261" i="1"/>
  <c r="B426" i="1"/>
  <c r="A430" i="1"/>
  <c r="A433" i="1"/>
  <c r="A438" i="1"/>
  <c r="A443" i="1"/>
  <c r="A451" i="1"/>
  <c r="A454" i="1"/>
  <c r="A552" i="1"/>
  <c r="K568" i="1"/>
  <c r="J623" i="1"/>
  <c r="J678" i="1"/>
  <c r="K670" i="1"/>
  <c r="K678" i="1" s="1"/>
  <c r="J700" i="1"/>
  <c r="A741" i="1"/>
  <c r="A744" i="1"/>
  <c r="A743" i="1"/>
  <c r="A742" i="1"/>
  <c r="A755" i="1"/>
  <c r="A853" i="1"/>
  <c r="A852" i="1"/>
  <c r="A851" i="1"/>
  <c r="A854" i="1"/>
  <c r="K1059" i="1"/>
  <c r="J1063" i="1"/>
  <c r="A591" i="1"/>
  <c r="A596" i="1"/>
  <c r="A603" i="1"/>
  <c r="A607" i="1"/>
  <c r="A611" i="1"/>
  <c r="A614" i="1"/>
  <c r="A616" i="1"/>
  <c r="A620" i="1"/>
  <c r="A624" i="1"/>
  <c r="A795" i="1"/>
  <c r="A792" i="1"/>
  <c r="A786" i="1"/>
  <c r="A782" i="1"/>
  <c r="A778" i="1"/>
  <c r="A775" i="1"/>
  <c r="A771" i="1"/>
  <c r="A767" i="1"/>
  <c r="A764" i="1"/>
  <c r="A758" i="1"/>
  <c r="A791" i="1"/>
  <c r="A787" i="1"/>
  <c r="A783" i="1"/>
  <c r="A801" i="1"/>
  <c r="A790" i="1"/>
  <c r="A788" i="1"/>
  <c r="A784" i="1"/>
  <c r="A780" i="1"/>
  <c r="A781" i="1"/>
  <c r="A789" i="1"/>
  <c r="A1014" i="1"/>
  <c r="A1013" i="1"/>
  <c r="A1076" i="1"/>
  <c r="A1106" i="1" s="1"/>
  <c r="A1065" i="1"/>
  <c r="A1063" i="1"/>
  <c r="A1059" i="1"/>
  <c r="A1055" i="1"/>
  <c r="A1048" i="1"/>
  <c r="A1037" i="1"/>
  <c r="A1034" i="1"/>
  <c r="A1064" i="1"/>
  <c r="A1060" i="1"/>
  <c r="A1056" i="1"/>
  <c r="A1054" i="1"/>
  <c r="A1043" i="1"/>
  <c r="A1036" i="1"/>
  <c r="A1070" i="1"/>
  <c r="A1067" i="1"/>
  <c r="A1061" i="1"/>
  <c r="A1057" i="1"/>
  <c r="A1053" i="1"/>
  <c r="A1050" i="1"/>
  <c r="A1046" i="1"/>
  <c r="A1033" i="1"/>
  <c r="A1049" i="1"/>
  <c r="A1045" i="1"/>
  <c r="A1058" i="1"/>
  <c r="K1118" i="1"/>
  <c r="J568" i="1"/>
  <c r="A615" i="1"/>
  <c r="A619" i="1"/>
  <c r="A623" i="1"/>
  <c r="A625" i="1"/>
  <c r="A636" i="1"/>
  <c r="A653" i="1" s="1"/>
  <c r="A849" i="1"/>
  <c r="A848" i="1"/>
  <c r="A914" i="1"/>
  <c r="A910" i="1"/>
  <c r="A916" i="1"/>
  <c r="A917" i="1" s="1"/>
  <c r="A913" i="1"/>
  <c r="A915" i="1"/>
  <c r="A912" i="1"/>
  <c r="A921" i="1"/>
  <c r="A941" i="1"/>
  <c r="A926" i="1"/>
  <c r="A918" i="1"/>
  <c r="A919" i="1" s="1"/>
  <c r="A1119" i="1"/>
  <c r="A1115" i="1"/>
  <c r="A1111" i="1"/>
  <c r="A1109" i="1"/>
  <c r="A1125" i="1"/>
  <c r="A1122" i="1"/>
  <c r="A1116" i="1"/>
  <c r="A1112" i="1"/>
  <c r="A1108" i="1"/>
  <c r="A1094" i="1"/>
  <c r="A1121" i="1"/>
  <c r="A1117" i="1"/>
  <c r="A1113" i="1"/>
  <c r="A1093" i="1"/>
  <c r="A1103" i="1"/>
  <c r="A1114" i="1"/>
  <c r="A1110" i="1"/>
  <c r="A1099" i="1"/>
  <c r="A1131" i="1"/>
  <c r="A1120" i="1"/>
  <c r="A1089" i="1"/>
  <c r="A590" i="1"/>
  <c r="A592" i="1"/>
  <c r="A595" i="1"/>
  <c r="A598" i="1"/>
  <c r="A601" i="1"/>
  <c r="A605" i="1"/>
  <c r="A609" i="1"/>
  <c r="A618" i="1"/>
  <c r="A622" i="1"/>
  <c r="J843" i="1"/>
  <c r="K898" i="1"/>
  <c r="A811" i="1"/>
  <c r="A816" i="1"/>
  <c r="A823" i="1"/>
  <c r="A827" i="1"/>
  <c r="A831" i="1"/>
  <c r="A834" i="1"/>
  <c r="A836" i="1"/>
  <c r="A840" i="1"/>
  <c r="A844" i="1"/>
  <c r="A889" i="1"/>
  <c r="J953" i="1"/>
  <c r="J1008" i="1"/>
  <c r="K1063" i="1"/>
  <c r="J788" i="1"/>
  <c r="A835" i="1"/>
  <c r="A839" i="1"/>
  <c r="A843" i="1"/>
  <c r="A845" i="1"/>
  <c r="A856" i="1"/>
  <c r="A875" i="1" s="1"/>
  <c r="K953" i="1"/>
  <c r="A1018" i="1"/>
  <c r="A1017" i="1"/>
  <c r="A1016" i="1"/>
  <c r="A812" i="1"/>
  <c r="A815" i="1"/>
  <c r="A818" i="1"/>
  <c r="A821" i="1"/>
  <c r="A825" i="1"/>
  <c r="A829" i="1"/>
  <c r="A838" i="1"/>
  <c r="A842" i="1"/>
  <c r="A899" i="1"/>
  <c r="A895" i="1"/>
  <c r="A905" i="1"/>
  <c r="A902" i="1"/>
  <c r="A896" i="1"/>
  <c r="A892" i="1"/>
  <c r="A888" i="1"/>
  <c r="A877" i="1"/>
  <c r="A874" i="1"/>
  <c r="A901" i="1"/>
  <c r="A897" i="1"/>
  <c r="A893" i="1"/>
  <c r="A884" i="1"/>
  <c r="A873" i="1"/>
  <c r="J898" i="1"/>
  <c r="A894" i="1"/>
  <c r="A898" i="1"/>
  <c r="A960" i="1"/>
  <c r="A957" i="1"/>
  <c r="A951" i="1"/>
  <c r="A947" i="1"/>
  <c r="A943" i="1"/>
  <c r="A940" i="1"/>
  <c r="A936" i="1"/>
  <c r="A932" i="1"/>
  <c r="A929" i="1"/>
  <c r="A923" i="1"/>
  <c r="A956" i="1"/>
  <c r="A952" i="1"/>
  <c r="A948" i="1"/>
  <c r="A939" i="1"/>
  <c r="A935" i="1"/>
  <c r="A931" i="1"/>
  <c r="A928" i="1"/>
  <c r="A925" i="1"/>
  <c r="A922" i="1"/>
  <c r="A920" i="1"/>
  <c r="A966" i="1"/>
  <c r="A988" i="1" s="1"/>
  <c r="A955" i="1"/>
  <c r="A953" i="1"/>
  <c r="A949" i="1"/>
  <c r="A945" i="1"/>
  <c r="A938" i="1"/>
  <c r="A934" i="1"/>
  <c r="A930" i="1"/>
  <c r="A927" i="1"/>
  <c r="A924" i="1"/>
  <c r="A946" i="1"/>
  <c r="A954" i="1"/>
  <c r="A1019" i="1"/>
  <c r="J1118" i="1"/>
  <c r="A999" i="1"/>
  <c r="A1001" i="1"/>
  <c r="A1005" i="1"/>
  <c r="A1009" i="1"/>
  <c r="A1143" i="1"/>
  <c r="A1000" i="1"/>
  <c r="A1004" i="1"/>
  <c r="A1008" i="1"/>
  <c r="A1010" i="1"/>
  <c r="A1021" i="1"/>
  <c r="A1040" i="1" s="1"/>
  <c r="A1147" i="1"/>
  <c r="A1148" i="1" s="1"/>
  <c r="A1003" i="1"/>
  <c r="A1007" i="1"/>
  <c r="A1141" i="1"/>
  <c r="A975" i="1" l="1"/>
  <c r="A521" i="1"/>
  <c r="A524" i="1"/>
  <c r="A523" i="1"/>
  <c r="A522" i="1"/>
  <c r="A189" i="1"/>
  <c r="A188" i="1"/>
  <c r="A93" i="1"/>
  <c r="A94" i="1" s="1"/>
  <c r="A89" i="1"/>
  <c r="A85" i="1"/>
  <c r="A91" i="1"/>
  <c r="A92" i="1" s="1"/>
  <c r="A88" i="1"/>
  <c r="A90" i="1"/>
  <c r="A87" i="1"/>
  <c r="A983" i="1"/>
  <c r="A992" i="1"/>
  <c r="A876" i="1"/>
  <c r="A881" i="1"/>
  <c r="A883" i="1"/>
  <c r="A1095" i="1"/>
  <c r="A1085" i="1"/>
  <c r="A1096" i="1"/>
  <c r="A1097" i="1"/>
  <c r="A1086" i="1"/>
  <c r="A1035" i="1"/>
  <c r="A1030" i="1"/>
  <c r="A1039" i="1"/>
  <c r="A1072" i="1"/>
  <c r="A1071" i="1"/>
  <c r="A1074" i="1"/>
  <c r="A1073" i="1"/>
  <c r="A1047" i="1"/>
  <c r="A806" i="1"/>
  <c r="A807" i="1" s="1"/>
  <c r="A803" i="1"/>
  <c r="A828" i="1"/>
  <c r="A824" i="1"/>
  <c r="A820" i="1"/>
  <c r="A817" i="1"/>
  <c r="A814" i="1"/>
  <c r="A805" i="1"/>
  <c r="A802" i="1"/>
  <c r="A808" i="1"/>
  <c r="A809" i="1" s="1"/>
  <c r="A830" i="1"/>
  <c r="A819" i="1"/>
  <c r="A826" i="1"/>
  <c r="A822" i="1"/>
  <c r="A813" i="1"/>
  <c r="A804" i="1"/>
  <c r="A800" i="1"/>
  <c r="A794" i="1"/>
  <c r="A793" i="1"/>
  <c r="A705" i="1"/>
  <c r="A719" i="1"/>
  <c r="A700" i="1"/>
  <c r="A715" i="1"/>
  <c r="A648" i="1"/>
  <c r="A665" i="1"/>
  <c r="A662" i="1"/>
  <c r="A652" i="1"/>
  <c r="A574" i="1"/>
  <c r="A573" i="1"/>
  <c r="A480" i="1"/>
  <c r="A491" i="1"/>
  <c r="A492" i="1"/>
  <c r="A481" i="1"/>
  <c r="A501" i="1"/>
  <c r="A360" i="1"/>
  <c r="A364" i="1"/>
  <c r="A366" i="1"/>
  <c r="A367" i="1" s="1"/>
  <c r="A363" i="1"/>
  <c r="A385" i="1"/>
  <c r="A390" i="1"/>
  <c r="A365" i="1"/>
  <c r="A380" i="1"/>
  <c r="A373" i="1"/>
  <c r="A362" i="1"/>
  <c r="A377" i="1"/>
  <c r="A370" i="1"/>
  <c r="A105" i="1"/>
  <c r="A201" i="1"/>
  <c r="A202" i="1" s="1"/>
  <c r="A198" i="1"/>
  <c r="A223" i="1"/>
  <c r="A219" i="1"/>
  <c r="A215" i="1"/>
  <c r="A212" i="1"/>
  <c r="A209" i="1"/>
  <c r="A200" i="1"/>
  <c r="A197" i="1"/>
  <c r="A203" i="1"/>
  <c r="A204" i="1" s="1"/>
  <c r="A195" i="1"/>
  <c r="A208" i="1"/>
  <c r="A225" i="1"/>
  <c r="A214" i="1"/>
  <c r="A221" i="1"/>
  <c r="A217" i="1"/>
  <c r="A199" i="1"/>
  <c r="A194" i="1"/>
  <c r="A193" i="1"/>
  <c r="A192" i="1"/>
  <c r="A191" i="1"/>
  <c r="A97" i="1"/>
  <c r="A110" i="1"/>
  <c r="A111" i="1"/>
  <c r="A101" i="1"/>
  <c r="A386" i="1"/>
  <c r="A419" i="1"/>
  <c r="A415" i="1"/>
  <c r="A418" i="1"/>
  <c r="A439" i="1"/>
  <c r="A427" i="1"/>
  <c r="A442" i="1"/>
  <c r="A436" i="1"/>
  <c r="A432" i="1"/>
  <c r="A429" i="1"/>
  <c r="A426" i="1"/>
  <c r="A421" i="1"/>
  <c r="A422" i="1" s="1"/>
  <c r="A417" i="1"/>
  <c r="A420" i="1"/>
  <c r="A444" i="1"/>
  <c r="A388" i="1"/>
  <c r="A384" i="1"/>
  <c r="A387" i="1"/>
  <c r="A276" i="1"/>
  <c r="A266" i="1"/>
  <c r="A264" i="1"/>
  <c r="A986" i="1"/>
  <c r="A996" i="1"/>
  <c r="A1083" i="1"/>
  <c r="A1084" i="1" s="1"/>
  <c r="A1079" i="1"/>
  <c r="A1075" i="1"/>
  <c r="A1081" i="1"/>
  <c r="A1082" i="1" s="1"/>
  <c r="A1078" i="1"/>
  <c r="A1080" i="1"/>
  <c r="A1077" i="1"/>
  <c r="A116" i="1"/>
  <c r="A82" i="1"/>
  <c r="A84" i="1"/>
  <c r="A83" i="1"/>
  <c r="A411" i="1"/>
  <c r="A413" i="1"/>
  <c r="A412" i="1"/>
  <c r="A414" i="1"/>
  <c r="A994" i="1"/>
  <c r="A980" i="1"/>
  <c r="A1025" i="1"/>
  <c r="A1022" i="1"/>
  <c r="A1024" i="1"/>
  <c r="A1020" i="1"/>
  <c r="A1026" i="1"/>
  <c r="A1027" i="1" s="1"/>
  <c r="A1032" i="1"/>
  <c r="A1023" i="1"/>
  <c r="A880" i="1"/>
  <c r="A885" i="1"/>
  <c r="A904" i="1"/>
  <c r="A903" i="1"/>
  <c r="A1087" i="1"/>
  <c r="A1100" i="1"/>
  <c r="A1101" i="1"/>
  <c r="A1091" i="1"/>
  <c r="A640" i="1"/>
  <c r="A637" i="1"/>
  <c r="A639" i="1"/>
  <c r="A635" i="1"/>
  <c r="A656" i="1"/>
  <c r="A650" i="1"/>
  <c r="A647" i="1"/>
  <c r="A638" i="1"/>
  <c r="A660" i="1"/>
  <c r="A641" i="1"/>
  <c r="A642" i="1" s="1"/>
  <c r="A1041" i="1"/>
  <c r="A1038" i="1"/>
  <c r="A1042" i="1"/>
  <c r="A1031" i="1"/>
  <c r="A1051" i="1"/>
  <c r="A1044" i="1"/>
  <c r="A799" i="1"/>
  <c r="A798" i="1"/>
  <c r="A797" i="1"/>
  <c r="A796" i="1"/>
  <c r="A654" i="1"/>
  <c r="A646" i="1"/>
  <c r="A666" i="1"/>
  <c r="A655" i="1"/>
  <c r="A698" i="1"/>
  <c r="A699" i="1" s="1"/>
  <c r="A695" i="1"/>
  <c r="A692" i="1"/>
  <c r="A690" i="1"/>
  <c r="A694" i="1"/>
  <c r="A708" i="1"/>
  <c r="A696" i="1"/>
  <c r="A697" i="1" s="1"/>
  <c r="A711" i="1"/>
  <c r="A704" i="1"/>
  <c r="A693" i="1"/>
  <c r="A532" i="1"/>
  <c r="A533" i="1"/>
  <c r="A534" i="1" s="1"/>
  <c r="A463" i="1"/>
  <c r="A464" i="1"/>
  <c r="A255" i="1"/>
  <c r="A252" i="1"/>
  <c r="A254" i="1"/>
  <c r="A250" i="1"/>
  <c r="A275" i="1"/>
  <c r="A256" i="1"/>
  <c r="A257" i="1" s="1"/>
  <c r="A260" i="1"/>
  <c r="A271" i="1"/>
  <c r="A265" i="1"/>
  <c r="A268" i="1"/>
  <c r="A262" i="1"/>
  <c r="A253" i="1"/>
  <c r="A279" i="1"/>
  <c r="A645" i="1"/>
  <c r="A586" i="1"/>
  <c r="A587" i="1" s="1"/>
  <c r="A583" i="1"/>
  <c r="A608" i="1"/>
  <c r="A604" i="1"/>
  <c r="A600" i="1"/>
  <c r="A597" i="1"/>
  <c r="A594" i="1"/>
  <c r="A585" i="1"/>
  <c r="A582" i="1"/>
  <c r="A588" i="1"/>
  <c r="A589" i="1" s="1"/>
  <c r="A610" i="1"/>
  <c r="A599" i="1"/>
  <c r="A606" i="1"/>
  <c r="A602" i="1"/>
  <c r="A593" i="1"/>
  <c r="A584" i="1"/>
  <c r="A580" i="1"/>
  <c r="A579" i="1"/>
  <c r="A578" i="1"/>
  <c r="A577" i="1"/>
  <c r="A576" i="1"/>
  <c r="A482" i="1"/>
  <c r="A495" i="1"/>
  <c r="A496" i="1"/>
  <c r="A113" i="1"/>
  <c r="A99" i="1"/>
  <c r="A100" i="1"/>
  <c r="A114" i="1"/>
  <c r="A98" i="1"/>
  <c r="A115" i="1"/>
  <c r="A134" i="1"/>
  <c r="A133" i="1"/>
  <c r="A108" i="1"/>
  <c r="A68" i="1"/>
  <c r="A64" i="1"/>
  <c r="A60" i="1"/>
  <c r="A56" i="1"/>
  <c r="A52" i="1"/>
  <c r="A48" i="1"/>
  <c r="A44" i="1"/>
  <c r="A40" i="1"/>
  <c r="A36" i="1"/>
  <c r="A32" i="1"/>
  <c r="A69" i="1"/>
  <c r="A65" i="1"/>
  <c r="A61" i="1"/>
  <c r="A57" i="1"/>
  <c r="A53" i="1"/>
  <c r="A49" i="1"/>
  <c r="A45" i="1"/>
  <c r="A41" i="1"/>
  <c r="A37" i="1"/>
  <c r="A33" i="1"/>
  <c r="A29" i="1"/>
  <c r="A70" i="1"/>
  <c r="A66" i="1"/>
  <c r="A62" i="1"/>
  <c r="A58" i="1"/>
  <c r="A54" i="1"/>
  <c r="A50" i="1"/>
  <c r="A46" i="1"/>
  <c r="A42" i="1"/>
  <c r="A38" i="1"/>
  <c r="A34" i="1"/>
  <c r="A30" i="1"/>
  <c r="A71" i="1"/>
  <c r="A55" i="1"/>
  <c r="A39" i="1"/>
  <c r="A47" i="1"/>
  <c r="A67" i="1"/>
  <c r="A51" i="1"/>
  <c r="A59" i="1"/>
  <c r="A43" i="1"/>
  <c r="A35" i="1"/>
  <c r="A31" i="1"/>
  <c r="A63" i="1"/>
  <c r="A374" i="1"/>
  <c r="A375" i="1"/>
  <c r="A389" i="1"/>
  <c r="A371" i="1"/>
  <c r="A391" i="1"/>
  <c r="A263" i="1"/>
  <c r="A280" i="1"/>
  <c r="A299" i="1"/>
  <c r="A298" i="1"/>
  <c r="A273" i="1"/>
  <c r="A267" i="1"/>
  <c r="A971" i="1"/>
  <c r="A972" i="1" s="1"/>
  <c r="A968" i="1"/>
  <c r="A993" i="1"/>
  <c r="A989" i="1"/>
  <c r="A985" i="1"/>
  <c r="A982" i="1"/>
  <c r="A979" i="1"/>
  <c r="A970" i="1"/>
  <c r="A967" i="1"/>
  <c r="A981" i="1"/>
  <c r="A976" i="1"/>
  <c r="A987" i="1"/>
  <c r="A978" i="1"/>
  <c r="A969" i="1"/>
  <c r="A965" i="1"/>
  <c r="A995" i="1"/>
  <c r="A984" i="1"/>
  <c r="A991" i="1"/>
  <c r="A964" i="1"/>
  <c r="A963" i="1"/>
  <c r="A962" i="1"/>
  <c r="A961" i="1"/>
  <c r="A1126" i="1"/>
  <c r="A1129" i="1"/>
  <c r="A1128" i="1"/>
  <c r="A1127" i="1"/>
  <c r="A1102" i="1"/>
  <c r="A1068" i="1"/>
  <c r="A1069" i="1"/>
  <c r="A990" i="1"/>
  <c r="A977" i="1"/>
  <c r="A959" i="1"/>
  <c r="A958" i="1"/>
  <c r="A906" i="1"/>
  <c r="A909" i="1"/>
  <c r="A908" i="1"/>
  <c r="A907" i="1"/>
  <c r="A879" i="1"/>
  <c r="A872" i="1"/>
  <c r="A869" i="1"/>
  <c r="A860" i="1"/>
  <c r="A857" i="1"/>
  <c r="A886" i="1"/>
  <c r="A878" i="1"/>
  <c r="A871" i="1"/>
  <c r="A866" i="1"/>
  <c r="A859" i="1"/>
  <c r="A855" i="1"/>
  <c r="A870" i="1"/>
  <c r="A882" i="1"/>
  <c r="A867" i="1"/>
  <c r="A858" i="1"/>
  <c r="A865" i="1"/>
  <c r="A861" i="1"/>
  <c r="A862" i="1" s="1"/>
  <c r="A868" i="1"/>
  <c r="A1134" i="1"/>
  <c r="A1130" i="1"/>
  <c r="A1136" i="1"/>
  <c r="A1137" i="1" s="1"/>
  <c r="A1133" i="1"/>
  <c r="A1135" i="1"/>
  <c r="A1132" i="1"/>
  <c r="A1138" i="1"/>
  <c r="A1139" i="1" s="1"/>
  <c r="A1092" i="1"/>
  <c r="A1090" i="1"/>
  <c r="A1104" i="1"/>
  <c r="A1088" i="1"/>
  <c r="A1105" i="1"/>
  <c r="A1124" i="1"/>
  <c r="A1123" i="1"/>
  <c r="A1098" i="1"/>
  <c r="A657" i="1"/>
  <c r="A651" i="1"/>
  <c r="A687" i="1"/>
  <c r="A686" i="1"/>
  <c r="A689" i="1"/>
  <c r="A688" i="1"/>
  <c r="A659" i="1"/>
  <c r="A683" i="1"/>
  <c r="A684" i="1"/>
  <c r="A467" i="1"/>
  <c r="A466" i="1"/>
  <c r="A469" i="1"/>
  <c r="A468" i="1"/>
  <c r="A474" i="1"/>
  <c r="A470" i="1"/>
  <c r="A476" i="1"/>
  <c r="A477" i="1" s="1"/>
  <c r="A473" i="1"/>
  <c r="A494" i="1"/>
  <c r="A475" i="1"/>
  <c r="A490" i="1"/>
  <c r="A484" i="1"/>
  <c r="A498" i="1"/>
  <c r="A472" i="1"/>
  <c r="A487" i="1"/>
  <c r="A485" i="1"/>
  <c r="A499" i="1"/>
  <c r="A483" i="1"/>
  <c r="A500" i="1"/>
  <c r="A519" i="1"/>
  <c r="A518" i="1"/>
  <c r="A493" i="1"/>
  <c r="A102" i="1"/>
  <c r="A103" i="1"/>
  <c r="A104" i="1"/>
  <c r="A136" i="1"/>
  <c r="A139" i="1"/>
  <c r="A138" i="1"/>
  <c r="A137" i="1"/>
  <c r="A112" i="1"/>
  <c r="A80" i="1"/>
  <c r="A79" i="1"/>
  <c r="A378" i="1"/>
  <c r="A408" i="1"/>
  <c r="A409" i="1"/>
  <c r="A379" i="1"/>
  <c r="A376" i="1"/>
  <c r="A269" i="1"/>
  <c r="A310" i="1"/>
  <c r="A307" i="1"/>
  <c r="A335" i="1"/>
  <c r="A330" i="1"/>
  <c r="A317" i="1"/>
  <c r="A309" i="1"/>
  <c r="A334" i="1"/>
  <c r="A328" i="1"/>
  <c r="A324" i="1"/>
  <c r="A320" i="1"/>
  <c r="A316" i="1"/>
  <c r="A308" i="1"/>
  <c r="A332" i="1"/>
  <c r="A327" i="1"/>
  <c r="A323" i="1"/>
  <c r="A311" i="1"/>
  <c r="A312" i="1" s="1"/>
  <c r="A326" i="1"/>
  <c r="A318" i="1"/>
  <c r="A315" i="1"/>
  <c r="A331" i="1"/>
  <c r="A336" i="1"/>
  <c r="A321" i="1"/>
  <c r="A305" i="1"/>
  <c r="A277" i="1"/>
  <c r="A270" i="1"/>
  <c r="A863" i="1" l="1"/>
  <c r="A864" i="1" s="1"/>
  <c r="A973" i="1"/>
  <c r="A974" i="1" s="1"/>
  <c r="A368" i="1"/>
  <c r="A369" i="1" s="1"/>
  <c r="A258" i="1"/>
  <c r="A259" i="1" s="1"/>
  <c r="A313" i="1"/>
  <c r="A314" i="1" s="1"/>
  <c r="A478" i="1"/>
  <c r="A479" i="1" s="1"/>
  <c r="A643" i="1"/>
  <c r="A644" i="1" s="1"/>
  <c r="A1028" i="1"/>
  <c r="A1029" i="1" s="1"/>
  <c r="A423" i="1"/>
  <c r="A424" i="1" s="1"/>
</calcChain>
</file>

<file path=xl/sharedStrings.xml><?xml version="1.0" encoding="utf-8"?>
<sst xmlns="http://schemas.openxmlformats.org/spreadsheetml/2006/main" count="930" uniqueCount="87">
  <si>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</si>
  <si>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</si>
  <si>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</si>
  <si>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</si>
  <si>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</si>
  <si>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</si>
  <si>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</si>
  <si>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</si>
  <si>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</si>
  <si>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</si>
  <si>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</si>
  <si>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</si>
  <si>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</si>
  <si>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</si>
  <si>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</si>
  <si>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</si>
  <si>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</si>
  <si>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</si>
  <si>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</si>
  <si>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</si>
  <si>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Základné zariadenia</t>
  </si>
  <si>
    <t>1. Vyvíjač pary</t>
  </si>
  <si>
    <t>ks</t>
  </si>
  <si>
    <t>2. Regulačné, poistné a filtračné prvky parnej kotolne</t>
  </si>
  <si>
    <t>3- Rozvody pary</t>
  </si>
  <si>
    <t>4. Kompresor s vymrazovacou absorpčnou sušičkou</t>
  </si>
  <si>
    <t>5. Rozvod stlačeného vzduchu</t>
  </si>
  <si>
    <t>6. Výrobník ľadovej vody</t>
  </si>
  <si>
    <t>7. Rozvod ľadovej vody</t>
  </si>
  <si>
    <t xml:space="preserve">8. Ohrievač vody </t>
  </si>
  <si>
    <t>9. Rozvody studenej vody</t>
  </si>
  <si>
    <t>10. Rozvod teplej vody</t>
  </si>
  <si>
    <t>11. Umývacie penovacie zariadenie</t>
  </si>
  <si>
    <t>12. Namáčacia nádrž ryže</t>
  </si>
  <si>
    <t>13. Varný duplikátorový kotol</t>
  </si>
  <si>
    <t xml:space="preserve">14. Dopravné čerpadlo od varného duplikátorového kotla </t>
  </si>
  <si>
    <t xml:space="preserve">15. Homogenizačná nádoba duplikátorová s 2 ks homogenizátormi </t>
  </si>
  <si>
    <t>16. Dopravné čerpadlo od homogenizačnej nádoby</t>
  </si>
  <si>
    <t>17. Chladiace zariadenie prvotného produktu</t>
  </si>
  <si>
    <t>18. Vytláčacie zariadenie produktu</t>
  </si>
  <si>
    <t>19. Zásobník na zrenie jogurtovej zložky - 4 ks</t>
  </si>
  <si>
    <t>20. Pochôdzna plošina k zrecím zásobníkom</t>
  </si>
  <si>
    <t>21. Úpravná jednotka vzduchu na aseptický stlačený vzduch</t>
  </si>
  <si>
    <t>22. Dopravné čerpadlo</t>
  </si>
  <si>
    <t xml:space="preserve">23. Zásobník na prechladený jogurtový produkt </t>
  </si>
  <si>
    <t>24. Chladiace zariadenie vyzretej jogurtovej zložky</t>
  </si>
  <si>
    <t xml:space="preserve">25. Vytláčacie zariadenie vyzretej jogurtovej zložky </t>
  </si>
  <si>
    <t>26. Zmiešavacie zariadenie jogurtovej zložky s ovocnou zložkou</t>
  </si>
  <si>
    <t>27. Rozvody produktu po prevádzke ryžových jogurtov</t>
  </si>
  <si>
    <t xml:space="preserve">28. CIP stanica </t>
  </si>
  <si>
    <t>29. Rozvody CIP k jednotlivým technológiam</t>
  </si>
  <si>
    <t>30. Elektroriadenie prevádzky</t>
  </si>
  <si>
    <t>31. PC pre riadenie prevádzky</t>
  </si>
  <si>
    <t>32. Tablet - PC na ovládanie prevádzky</t>
  </si>
  <si>
    <t xml:space="preserve">33. Laboratórna sušička </t>
  </si>
  <si>
    <t xml:space="preserve">34. Klimatizácia prevádzky </t>
  </si>
  <si>
    <t xml:space="preserve">35. Automatická plnička sáčkov </t>
  </si>
  <si>
    <t>36. Zariadenie na odvetranie duplikátorového kotla</t>
  </si>
  <si>
    <t>37. Interaktívne ovládanie výroby</t>
  </si>
  <si>
    <t>38. Projekt technológie na prípravu, plnenie a balenie ryžových jogurtov</t>
  </si>
  <si>
    <t>39. Úpravná jednotka vody</t>
  </si>
  <si>
    <t xml:space="preserve">40. Elektroskriňa pre miestnosť energetického zabezpečenia prevádzky parou a tlakovým vzduchom </t>
  </si>
  <si>
    <t>41. Hlavný energetický rozvod prevádzky</t>
  </si>
  <si>
    <t>42. Silové napájacie rozvody technológie</t>
  </si>
  <si>
    <t>43. Chladiarenská technika pre prevádzku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</si>
  <si>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</si>
  <si>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</si>
  <si>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</si>
  <si>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</si>
  <si>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</si>
  <si>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</si>
  <si>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predložená ponuka zodpovedá cenám obvyklým v danom mieste a čase.</t>
  </si>
  <si>
    <t>Súčasťou rozpočtu cenovej ponuky je aj nacenený výkaz - výmer (Zmluva o dielo - Príloha č. 1).</t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</si>
  <si>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</si>
  <si>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</si>
  <si>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</si>
  <si>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</si>
  <si>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</si>
  <si>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</si>
  <si>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Základné zariadenie</t>
  </si>
  <si>
    <t>Prídavné zariadenia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</si>
  <si>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(Zmluva o dielo - Príloha č. 1)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</si>
  <si>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</si>
  <si>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 xml:space="preserve">Príloha č. 2: </t>
  </si>
  <si>
    <t>Cena dodávaného predmetu zákazky</t>
  </si>
  <si>
    <t>Technologické zariadenia na výrobu a plnenie fermentovaných ryžových výrobkov.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</si>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</sst>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4" borderId="21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 applyProtection="1">
      <alignment vertical="center" wrapText="1"/>
      <protection locked="0"/>
    </xf>
    <xf numFmtId="164" fontId="11" fillId="4" borderId="22" xfId="0" applyNumberFormat="1" applyFont="1" applyFill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164" fontId="11" fillId="4" borderId="24" xfId="0" applyNumberFormat="1" applyFont="1" applyFill="1" applyBorder="1" applyAlignment="1">
      <alignment vertical="center" wrapText="1"/>
    </xf>
    <xf numFmtId="4" fontId="11" fillId="0" borderId="25" xfId="0" applyNumberFormat="1" applyFont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4" fontId="11" fillId="3" borderId="26" xfId="0" applyNumberFormat="1" applyFont="1" applyFill="1" applyBorder="1" applyAlignment="1" applyProtection="1">
      <alignment vertical="center" wrapText="1"/>
      <protection locked="0"/>
    </xf>
    <xf numFmtId="164" fontId="11" fillId="4" borderId="26" xfId="0" applyNumberFormat="1" applyFont="1" applyFill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" fontId="11" fillId="3" borderId="31" xfId="0" applyNumberFormat="1" applyFont="1" applyFill="1" applyBorder="1" applyAlignment="1" applyProtection="1">
      <alignment vertical="center" wrapText="1"/>
      <protection locked="0"/>
    </xf>
    <xf numFmtId="164" fontId="11" fillId="4" borderId="27" xfId="0" applyNumberFormat="1" applyFont="1" applyFill="1" applyBorder="1" applyAlignment="1">
      <alignment horizontal="center" vertical="center" wrapText="1"/>
    </xf>
    <xf numFmtId="4" fontId="11" fillId="3" borderId="35" xfId="0" applyNumberFormat="1" applyFont="1" applyFill="1" applyBorder="1" applyAlignment="1" applyProtection="1">
      <alignment vertical="center" wrapText="1"/>
      <protection locked="0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164" fontId="11" fillId="4" borderId="23" xfId="0" applyNumberFormat="1" applyFont="1" applyFill="1" applyBorder="1" applyAlignment="1">
      <alignment horizontal="center" vertical="center" wrapText="1"/>
    </xf>
    <xf numFmtId="4" fontId="11" fillId="3" borderId="45" xfId="0" applyNumberFormat="1" applyFont="1" applyFill="1" applyBorder="1" applyAlignment="1" applyProtection="1">
      <alignment vertical="center" wrapText="1"/>
      <protection locked="0"/>
    </xf>
    <xf numFmtId="164" fontId="11" fillId="4" borderId="25" xfId="0" applyNumberFormat="1" applyFont="1" applyFill="1" applyBorder="1" applyAlignment="1">
      <alignment horizontal="center" vertical="center" wrapText="1"/>
    </xf>
    <xf numFmtId="4" fontId="11" fillId="3" borderId="46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1" fillId="4" borderId="21" xfId="0" applyFont="1" applyFill="1" applyBorder="1" applyAlignment="1" applyProtection="1">
      <alignment vertical="center" wrapText="1"/>
    </xf>
    <xf numFmtId="164" fontId="11" fillId="4" borderId="22" xfId="0" applyNumberFormat="1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Border="1" applyAlignment="1" applyProtection="1">
      <alignment vertical="center" wrapText="1"/>
    </xf>
    <xf numFmtId="4" fontId="11" fillId="0" borderId="23" xfId="0" applyNumberFormat="1" applyFont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vertical="center" wrapText="1"/>
    </xf>
    <xf numFmtId="164" fontId="11" fillId="4" borderId="24" xfId="0" applyNumberFormat="1" applyFont="1" applyFill="1" applyBorder="1" applyAlignment="1" applyProtection="1">
      <alignment horizontal="center" vertical="center" wrapText="1"/>
    </xf>
    <xf numFmtId="164" fontId="11" fillId="4" borderId="24" xfId="0" applyNumberFormat="1" applyFont="1" applyFill="1" applyBorder="1" applyAlignment="1" applyProtection="1">
      <alignment vertical="center" wrapText="1"/>
    </xf>
    <xf numFmtId="4" fontId="11" fillId="0" borderId="24" xfId="0" applyNumberFormat="1" applyFont="1" applyBorder="1" applyAlignment="1" applyProtection="1">
      <alignment vertical="center" wrapText="1"/>
    </xf>
    <xf numFmtId="4" fontId="11" fillId="0" borderId="25" xfId="0" applyNumberFormat="1" applyFont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26" xfId="0" applyNumberFormat="1" applyFont="1" applyFill="1" applyBorder="1" applyAlignment="1" applyProtection="1">
      <alignment horizontal="center" vertical="center" wrapText="1"/>
    </xf>
    <xf numFmtId="164" fontId="11" fillId="4" borderId="26" xfId="0" applyNumberFormat="1" applyFont="1" applyFill="1" applyBorder="1" applyAlignment="1" applyProtection="1">
      <alignment vertical="center" wrapText="1"/>
    </xf>
    <xf numFmtId="4" fontId="11" fillId="0" borderId="26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164" fontId="11" fillId="4" borderId="30" xfId="0" applyNumberFormat="1" applyFont="1" applyFill="1" applyBorder="1" applyAlignment="1" applyProtection="1">
      <alignment horizontal="center" vertical="center" wrapText="1"/>
    </xf>
    <xf numFmtId="164" fontId="11" fillId="4" borderId="32" xfId="0" applyNumberFormat="1" applyFont="1" applyFill="1" applyBorder="1" applyAlignment="1" applyProtection="1">
      <alignment vertical="center" wrapText="1"/>
    </xf>
    <xf numFmtId="4" fontId="11" fillId="0" borderId="30" xfId="0" applyNumberFormat="1" applyFont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vertical="center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39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39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1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40" xfId="0" applyFont="1" applyFill="1" applyBorder="1" applyAlignment="1">
      <alignment vertical="center" wrapText="1"/>
    </xf>
    <xf numFmtId="0" fontId="9" fillId="2" borderId="41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wrapText="1"/>
    </xf>
    <xf numFmtId="0" fontId="8" fillId="0" borderId="24" xfId="1" applyFont="1" applyBorder="1" applyAlignment="1">
      <alignment vertical="top"/>
    </xf>
    <xf numFmtId="0" fontId="8" fillId="0" borderId="46" xfId="1" applyFont="1" applyBorder="1" applyAlignment="1">
      <alignment vertical="top"/>
    </xf>
    <xf numFmtId="0" fontId="7" fillId="3" borderId="24" xfId="1" applyFont="1" applyFill="1" applyBorder="1" applyAlignment="1" applyProtection="1">
      <alignment horizontal="center" vertical="center"/>
      <protection locked="0"/>
    </xf>
    <xf numFmtId="0" fontId="7" fillId="3" borderId="37" xfId="1" applyFont="1" applyFill="1" applyBorder="1" applyAlignment="1" applyProtection="1">
      <alignment horizontal="center" vertical="center"/>
      <protection locked="0"/>
    </xf>
    <xf numFmtId="0" fontId="7" fillId="3" borderId="46" xfId="1" applyFont="1" applyFill="1" applyBorder="1" applyAlignment="1" applyProtection="1">
      <alignment horizontal="center" vertical="center"/>
      <protection locked="0"/>
    </xf>
    <xf numFmtId="0" fontId="8" fillId="0" borderId="24" xfId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0" fontId="7" fillId="2" borderId="40" xfId="1" applyFont="1" applyFill="1" applyBorder="1" applyAlignment="1">
      <alignment vertical="center"/>
    </xf>
    <xf numFmtId="0" fontId="7" fillId="2" borderId="41" xfId="1" applyFont="1" applyFill="1" applyBorder="1" applyAlignment="1">
      <alignment vertical="center"/>
    </xf>
    <xf numFmtId="0" fontId="7" fillId="2" borderId="42" xfId="1" applyFont="1" applyFill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8" fillId="0" borderId="26" xfId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35" xfId="1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vertical="center" wrapText="1"/>
      <protection locked="0"/>
    </xf>
    <xf numFmtId="0" fontId="12" fillId="3" borderId="45" xfId="0" applyFont="1" applyFill="1" applyBorder="1" applyAlignment="1" applyProtection="1">
      <alignment vertical="center" wrapText="1"/>
      <protection locked="0"/>
    </xf>
    <xf numFmtId="0" fontId="12" fillId="3" borderId="24" xfId="0" applyFont="1" applyFill="1" applyBorder="1" applyAlignment="1" applyProtection="1">
      <alignment vertical="center" wrapText="1"/>
      <protection locked="0"/>
    </xf>
    <xf numFmtId="0" fontId="12" fillId="3" borderId="46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2" fillId="3" borderId="35" xfId="0" applyFont="1" applyFill="1" applyBorder="1" applyAlignment="1" applyProtection="1">
      <alignment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45" xfId="0" applyFont="1" applyFill="1" applyBorder="1" applyAlignment="1" applyProtection="1">
      <alignment horizontal="center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2"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UK-rent,%20s.r.o/UK%20RENT%20_Predloha_mimo_zakona_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OP%20VaI_v&#253;zva%201.2.2._21\UK-rent,%20s.r.o\UK%20RENT%20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dodanie tovarov</v>
          </cell>
        </row>
        <row r="20">
          <cell r="J20" t="str">
            <v>všetky predmety spolu</v>
          </cell>
        </row>
        <row r="58">
          <cell r="E58" t="str">
            <v>cenové ponuky komplexne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1.2.2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48"/>
  <sheetViews>
    <sheetView tabSelected="1" view="pageBreakPreview" zoomScaleNormal="100" zoomScaleSheetLayoutView="100" workbookViewId="0">
      <pane ySplit="3" topLeftCell="A66" activePane="bottomLeft" state="frozen"/>
      <selection pane="bottomLeft" activeCell="C1140" activeCellId="3" sqref="E14:G23 E29:F71 H29:H73 C1140:K1143"/>
    </sheetView>
  </sheetViews>
  <sheetFormatPr defaultColWidth="9.140625" defaultRowHeight="15" x14ac:dyDescent="0.25"/>
  <cols>
    <col min="1" max="1" width="4.7109375" style="42" customWidth="1"/>
    <col min="2" max="2" width="3.28515625" style="49" customWidth="1"/>
    <col min="3" max="3" width="13.7109375" style="42" customWidth="1"/>
    <col min="4" max="4" width="43.28515625" style="42" customWidth="1"/>
    <col min="5" max="6" width="14.42578125" style="42" customWidth="1"/>
    <col min="7" max="7" width="7.85546875" style="42" customWidth="1"/>
    <col min="8" max="8" width="14.28515625" style="42" customWidth="1"/>
    <col min="9" max="9" width="8.5703125" style="42" customWidth="1"/>
    <col min="10" max="11" width="14.28515625" style="42" customWidth="1"/>
    <col min="12" max="12" width="6.5703125" style="42" bestFit="1" customWidth="1"/>
    <col min="13" max="13" width="14.5703125" style="42" bestFit="1" customWidth="1"/>
    <col min="14" max="25" width="9.140625" style="42"/>
    <col min="26" max="26" width="9.42578125" style="42" bestFit="1" customWidth="1"/>
    <col min="27" max="16384" width="9.140625" style="42"/>
  </cols>
  <sheetData>
    <row r="1" spans="1:13" x14ac:dyDescent="0.25">
      <c r="A1" s="42">
        <v>1</v>
      </c>
      <c r="B1" s="42"/>
    </row>
    <row r="2" spans="1:13" ht="18.75" x14ac:dyDescent="0.25">
      <c r="A2" s="43">
        <v>1</v>
      </c>
      <c r="B2" s="44" t="s">
        <v>0</v>
      </c>
      <c r="C2" s="44"/>
      <c r="D2" s="44"/>
    </row>
    <row r="3" spans="1:13" x14ac:dyDescent="0.25">
      <c r="A3" s="42">
        <v>1</v>
      </c>
      <c r="B3" s="42"/>
    </row>
    <row r="4" spans="1:13" s="43" customFormat="1" ht="21" x14ac:dyDescent="0.25">
      <c r="A4" s="43">
        <v>1</v>
      </c>
      <c r="B4" s="45"/>
      <c r="C4" s="46"/>
      <c r="D4" s="46"/>
      <c r="E4" s="46"/>
      <c r="F4" s="46"/>
      <c r="G4" s="46"/>
      <c r="H4" s="46"/>
      <c r="I4" s="46"/>
      <c r="J4" s="94" t="s">
        <v>83</v>
      </c>
      <c r="K4" s="94"/>
    </row>
    <row r="5" spans="1:13" s="43" customFormat="1" ht="23.25" x14ac:dyDescent="0.25">
      <c r="A5" s="43">
        <f>A26</f>
        <v>1</v>
      </c>
      <c r="B5" s="95" t="s">
        <v>86</v>
      </c>
      <c r="C5" s="95"/>
      <c r="D5" s="95"/>
      <c r="E5" s="95"/>
      <c r="F5" s="95"/>
      <c r="G5" s="95"/>
      <c r="H5" s="95"/>
      <c r="I5" s="95"/>
      <c r="J5" s="95"/>
      <c r="K5" s="95"/>
      <c r="M5" s="47"/>
    </row>
    <row r="6" spans="1:13" s="43" customFormat="1" x14ac:dyDescent="0.25">
      <c r="A6" s="43">
        <f>A26</f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M6" s="47"/>
    </row>
    <row r="7" spans="1:13" s="43" customFormat="1" ht="23.25" x14ac:dyDescent="0.25">
      <c r="A7" s="43">
        <f>A26</f>
        <v>1</v>
      </c>
      <c r="B7" s="95" t="s">
        <v>84</v>
      </c>
      <c r="C7" s="95"/>
      <c r="D7" s="95"/>
      <c r="E7" s="95"/>
      <c r="F7" s="95"/>
      <c r="G7" s="95"/>
      <c r="H7" s="95"/>
      <c r="I7" s="95"/>
      <c r="J7" s="95"/>
      <c r="K7" s="95"/>
      <c r="M7" s="47"/>
    </row>
    <row r="8" spans="1:13" x14ac:dyDescent="0.25">
      <c r="A8" s="43">
        <f>A26</f>
        <v>1</v>
      </c>
    </row>
    <row r="9" spans="1:13" ht="15" customHeight="1" x14ac:dyDescent="0.25">
      <c r="A9" s="43">
        <f>A26</f>
        <v>1</v>
      </c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</row>
    <row r="10" spans="1:13" x14ac:dyDescent="0.25">
      <c r="A10" s="43">
        <f>A26</f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3" x14ac:dyDescent="0.25">
      <c r="A11" s="43">
        <f>A26</f>
        <v>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3" ht="15.75" thickBot="1" x14ac:dyDescent="0.3">
      <c r="A12" s="43">
        <f>A26</f>
        <v>1</v>
      </c>
    </row>
    <row r="13" spans="1:13" s="43" customFormat="1" ht="19.5" customHeight="1" thickBot="1" x14ac:dyDescent="0.3">
      <c r="A13" s="43">
        <f>A26</f>
        <v>1</v>
      </c>
      <c r="C13" s="97" t="str">
        <f>"Identifikačné údaje "&amp;IF(COUNTA([1]summary!$H$72:$H$81)=0,"navrhovateľa:","dodávateľa:")</f>
        <v>Identifikačné údaje navrhovateľa:</v>
      </c>
      <c r="D13" s="98"/>
      <c r="E13" s="98"/>
      <c r="F13" s="98"/>
      <c r="G13" s="99"/>
    </row>
    <row r="14" spans="1:13" s="43" customFormat="1" ht="19.5" customHeight="1" x14ac:dyDescent="0.25">
      <c r="A14" s="43">
        <f>A26</f>
        <v>1</v>
      </c>
      <c r="C14" s="100" t="s">
        <v>2</v>
      </c>
      <c r="D14" s="101"/>
      <c r="E14" s="102"/>
      <c r="F14" s="103"/>
      <c r="G14" s="104"/>
    </row>
    <row r="15" spans="1:13" s="43" customFormat="1" ht="39" customHeight="1" x14ac:dyDescent="0.25">
      <c r="A15" s="43">
        <f>A26</f>
        <v>1</v>
      </c>
      <c r="C15" s="87" t="s">
        <v>3</v>
      </c>
      <c r="D15" s="88"/>
      <c r="E15" s="89"/>
      <c r="F15" s="90"/>
      <c r="G15" s="91"/>
    </row>
    <row r="16" spans="1:13" s="43" customFormat="1" ht="19.5" customHeight="1" x14ac:dyDescent="0.25">
      <c r="A16" s="43">
        <f>A26</f>
        <v>1</v>
      </c>
      <c r="C16" s="92" t="s">
        <v>4</v>
      </c>
      <c r="D16" s="93"/>
      <c r="E16" s="89"/>
      <c r="F16" s="90"/>
      <c r="G16" s="91"/>
    </row>
    <row r="17" spans="1:11" s="43" customFormat="1" ht="19.5" customHeight="1" x14ac:dyDescent="0.25">
      <c r="A17" s="43">
        <f>A26</f>
        <v>1</v>
      </c>
      <c r="C17" s="92" t="s">
        <v>5</v>
      </c>
      <c r="D17" s="93"/>
      <c r="E17" s="89"/>
      <c r="F17" s="90"/>
      <c r="G17" s="91"/>
    </row>
    <row r="18" spans="1:11" s="43" customFormat="1" ht="19.5" customHeight="1" x14ac:dyDescent="0.25">
      <c r="A18" s="43">
        <f>A26</f>
        <v>1</v>
      </c>
      <c r="C18" s="92" t="s">
        <v>6</v>
      </c>
      <c r="D18" s="93"/>
      <c r="E18" s="89"/>
      <c r="F18" s="90"/>
      <c r="G18" s="91"/>
    </row>
    <row r="19" spans="1:11" s="43" customFormat="1" ht="19.5" customHeight="1" x14ac:dyDescent="0.25">
      <c r="A19" s="43">
        <f>A26</f>
        <v>1</v>
      </c>
      <c r="C19" s="92" t="s">
        <v>7</v>
      </c>
      <c r="D19" s="93"/>
      <c r="E19" s="89"/>
      <c r="F19" s="90"/>
      <c r="G19" s="91"/>
    </row>
    <row r="20" spans="1:11" s="43" customFormat="1" ht="19.5" customHeight="1" x14ac:dyDescent="0.25">
      <c r="A20" s="43">
        <f>A26</f>
        <v>1</v>
      </c>
      <c r="C20" s="92" t="s">
        <v>8</v>
      </c>
      <c r="D20" s="93"/>
      <c r="E20" s="89"/>
      <c r="F20" s="90"/>
      <c r="G20" s="91"/>
    </row>
    <row r="21" spans="1:11" s="43" customFormat="1" ht="19.5" customHeight="1" x14ac:dyDescent="0.25">
      <c r="A21" s="43">
        <f>A26</f>
        <v>1</v>
      </c>
      <c r="C21" s="92" t="s">
        <v>9</v>
      </c>
      <c r="D21" s="93"/>
      <c r="E21" s="89"/>
      <c r="F21" s="90"/>
      <c r="G21" s="91"/>
    </row>
    <row r="22" spans="1:11" s="43" customFormat="1" ht="19.5" customHeight="1" x14ac:dyDescent="0.25">
      <c r="A22" s="43">
        <f>A26</f>
        <v>1</v>
      </c>
      <c r="C22" s="92" t="s">
        <v>10</v>
      </c>
      <c r="D22" s="93"/>
      <c r="E22" s="89"/>
      <c r="F22" s="90"/>
      <c r="G22" s="91"/>
    </row>
    <row r="23" spans="1:11" s="43" customFormat="1" ht="19.5" customHeight="1" thickBot="1" x14ac:dyDescent="0.3">
      <c r="A23" s="43">
        <f>A26</f>
        <v>1</v>
      </c>
      <c r="C23" s="105" t="s">
        <v>11</v>
      </c>
      <c r="D23" s="106"/>
      <c r="E23" s="107"/>
      <c r="F23" s="108"/>
      <c r="G23" s="109"/>
    </row>
    <row r="24" spans="1:11" x14ac:dyDescent="0.25">
      <c r="A24" s="43">
        <f>A26</f>
        <v>1</v>
      </c>
    </row>
    <row r="25" spans="1:11" x14ac:dyDescent="0.25">
      <c r="A25" s="43">
        <f>A26</f>
        <v>1</v>
      </c>
    </row>
    <row r="26" spans="1:11" x14ac:dyDescent="0.25">
      <c r="A26" s="42">
        <f>IF(D26&lt;&gt;"",1,0)</f>
        <v>1</v>
      </c>
      <c r="B26" s="110" t="s">
        <v>12</v>
      </c>
      <c r="C26" s="110"/>
      <c r="D26" s="111" t="s">
        <v>85</v>
      </c>
      <c r="E26" s="111"/>
      <c r="F26" s="111"/>
      <c r="G26" s="111"/>
      <c r="H26" s="111"/>
      <c r="I26" s="111"/>
      <c r="J26" s="111"/>
      <c r="K26" s="50"/>
    </row>
    <row r="27" spans="1:11" ht="15.75" thickBot="1" x14ac:dyDescent="0.3">
      <c r="A27" s="43">
        <f>A26</f>
        <v>1</v>
      </c>
    </row>
    <row r="28" spans="1:11" ht="54.95" customHeight="1" thickBot="1" x14ac:dyDescent="0.3">
      <c r="A28" s="43">
        <f>A26</f>
        <v>1</v>
      </c>
      <c r="B28" s="112" t="s">
        <v>13</v>
      </c>
      <c r="C28" s="113"/>
      <c r="D28" s="114"/>
      <c r="E28" s="115" t="s">
        <v>14</v>
      </c>
      <c r="F28" s="116"/>
      <c r="G28" s="51" t="s">
        <v>15</v>
      </c>
      <c r="H28" s="52" t="s">
        <v>16</v>
      </c>
      <c r="I28" s="51" t="s">
        <v>17</v>
      </c>
      <c r="J28" s="53" t="s">
        <v>18</v>
      </c>
      <c r="K28" s="53" t="s">
        <v>19</v>
      </c>
    </row>
    <row r="29" spans="1:11" ht="25.5" customHeight="1" x14ac:dyDescent="0.25">
      <c r="A29" s="43">
        <f>$A$28</f>
        <v>1</v>
      </c>
      <c r="B29" s="203" t="s">
        <v>20</v>
      </c>
      <c r="C29" s="204"/>
      <c r="D29" s="54" t="s">
        <v>21</v>
      </c>
      <c r="E29" s="117"/>
      <c r="F29" s="118"/>
      <c r="G29" s="55" t="s">
        <v>22</v>
      </c>
      <c r="H29" s="9"/>
      <c r="I29" s="56">
        <v>1</v>
      </c>
      <c r="J29" s="57" t="str">
        <f t="shared" ref="J29:J73" si="0">IF(AND(H29&lt;&gt;"",I29&lt;&gt;""),H29*I29,"")</f>
        <v/>
      </c>
      <c r="K29" s="58" t="str">
        <f t="shared" ref="K29:K73" si="1">IF(J29&lt;&gt;"",J29*1.2,"")</f>
        <v/>
      </c>
    </row>
    <row r="30" spans="1:11" ht="25.5" customHeight="1" x14ac:dyDescent="0.25">
      <c r="A30" s="43">
        <f t="shared" ref="A30:A71" si="2">$A$28</f>
        <v>1</v>
      </c>
      <c r="B30" s="205"/>
      <c r="C30" s="206"/>
      <c r="D30" s="59" t="s">
        <v>23</v>
      </c>
      <c r="E30" s="119"/>
      <c r="F30" s="120"/>
      <c r="G30" s="60" t="s">
        <v>22</v>
      </c>
      <c r="H30" s="13"/>
      <c r="I30" s="61">
        <v>1</v>
      </c>
      <c r="J30" s="62" t="str">
        <f t="shared" si="0"/>
        <v/>
      </c>
      <c r="K30" s="63" t="str">
        <f t="shared" si="1"/>
        <v/>
      </c>
    </row>
    <row r="31" spans="1:11" ht="25.5" customHeight="1" x14ac:dyDescent="0.25">
      <c r="A31" s="43">
        <f t="shared" si="2"/>
        <v>1</v>
      </c>
      <c r="B31" s="205"/>
      <c r="C31" s="206"/>
      <c r="D31" s="59" t="s">
        <v>24</v>
      </c>
      <c r="E31" s="119"/>
      <c r="F31" s="120"/>
      <c r="G31" s="60" t="s">
        <v>22</v>
      </c>
      <c r="H31" s="13"/>
      <c r="I31" s="61">
        <v>1</v>
      </c>
      <c r="J31" s="62" t="str">
        <f t="shared" si="0"/>
        <v/>
      </c>
      <c r="K31" s="63" t="str">
        <f t="shared" si="1"/>
        <v/>
      </c>
    </row>
    <row r="32" spans="1:11" ht="25.5" customHeight="1" x14ac:dyDescent="0.25">
      <c r="A32" s="43">
        <f t="shared" si="2"/>
        <v>1</v>
      </c>
      <c r="B32" s="205"/>
      <c r="C32" s="206"/>
      <c r="D32" s="59" t="s">
        <v>25</v>
      </c>
      <c r="E32" s="119"/>
      <c r="F32" s="120"/>
      <c r="G32" s="60" t="s">
        <v>22</v>
      </c>
      <c r="H32" s="13"/>
      <c r="I32" s="61">
        <v>1</v>
      </c>
      <c r="J32" s="62" t="str">
        <f t="shared" si="0"/>
        <v/>
      </c>
      <c r="K32" s="63" t="str">
        <f t="shared" si="1"/>
        <v/>
      </c>
    </row>
    <row r="33" spans="1:11" ht="25.5" customHeight="1" x14ac:dyDescent="0.25">
      <c r="A33" s="43">
        <f t="shared" si="2"/>
        <v>1</v>
      </c>
      <c r="B33" s="205"/>
      <c r="C33" s="206"/>
      <c r="D33" s="59" t="s">
        <v>26</v>
      </c>
      <c r="E33" s="119"/>
      <c r="F33" s="120"/>
      <c r="G33" s="60" t="s">
        <v>22</v>
      </c>
      <c r="H33" s="13"/>
      <c r="I33" s="61">
        <v>1</v>
      </c>
      <c r="J33" s="62" t="str">
        <f t="shared" si="0"/>
        <v/>
      </c>
      <c r="K33" s="63" t="str">
        <f t="shared" si="1"/>
        <v/>
      </c>
    </row>
    <row r="34" spans="1:11" ht="25.5" customHeight="1" x14ac:dyDescent="0.25">
      <c r="A34" s="43">
        <f t="shared" si="2"/>
        <v>1</v>
      </c>
      <c r="B34" s="205"/>
      <c r="C34" s="206"/>
      <c r="D34" s="59" t="s">
        <v>27</v>
      </c>
      <c r="E34" s="119"/>
      <c r="F34" s="120"/>
      <c r="G34" s="60" t="s">
        <v>22</v>
      </c>
      <c r="H34" s="13"/>
      <c r="I34" s="61">
        <v>1</v>
      </c>
      <c r="J34" s="62" t="str">
        <f t="shared" si="0"/>
        <v/>
      </c>
      <c r="K34" s="63" t="str">
        <f t="shared" si="1"/>
        <v/>
      </c>
    </row>
    <row r="35" spans="1:11" ht="25.5" customHeight="1" x14ac:dyDescent="0.25">
      <c r="A35" s="43">
        <f t="shared" si="2"/>
        <v>1</v>
      </c>
      <c r="B35" s="205"/>
      <c r="C35" s="206"/>
      <c r="D35" s="59" t="s">
        <v>28</v>
      </c>
      <c r="E35" s="119"/>
      <c r="F35" s="120"/>
      <c r="G35" s="60" t="s">
        <v>22</v>
      </c>
      <c r="H35" s="13"/>
      <c r="I35" s="61">
        <v>1</v>
      </c>
      <c r="J35" s="62" t="str">
        <f t="shared" si="0"/>
        <v/>
      </c>
      <c r="K35" s="63" t="str">
        <f t="shared" si="1"/>
        <v/>
      </c>
    </row>
    <row r="36" spans="1:11" ht="25.5" customHeight="1" x14ac:dyDescent="0.25">
      <c r="A36" s="43">
        <f t="shared" si="2"/>
        <v>1</v>
      </c>
      <c r="B36" s="205"/>
      <c r="C36" s="206"/>
      <c r="D36" s="59" t="s">
        <v>29</v>
      </c>
      <c r="E36" s="119"/>
      <c r="F36" s="120"/>
      <c r="G36" s="60" t="s">
        <v>22</v>
      </c>
      <c r="H36" s="13"/>
      <c r="I36" s="61">
        <v>1</v>
      </c>
      <c r="J36" s="62" t="str">
        <f t="shared" si="0"/>
        <v/>
      </c>
      <c r="K36" s="63" t="str">
        <f t="shared" si="1"/>
        <v/>
      </c>
    </row>
    <row r="37" spans="1:11" ht="25.5" customHeight="1" x14ac:dyDescent="0.25">
      <c r="A37" s="43">
        <f t="shared" si="2"/>
        <v>1</v>
      </c>
      <c r="B37" s="205"/>
      <c r="C37" s="206"/>
      <c r="D37" s="59" t="s">
        <v>30</v>
      </c>
      <c r="E37" s="119"/>
      <c r="F37" s="120"/>
      <c r="G37" s="60" t="s">
        <v>22</v>
      </c>
      <c r="H37" s="13"/>
      <c r="I37" s="61">
        <v>1</v>
      </c>
      <c r="J37" s="62" t="str">
        <f t="shared" si="0"/>
        <v/>
      </c>
      <c r="K37" s="63" t="str">
        <f t="shared" si="1"/>
        <v/>
      </c>
    </row>
    <row r="38" spans="1:11" ht="25.5" customHeight="1" x14ac:dyDescent="0.25">
      <c r="A38" s="43">
        <f t="shared" si="2"/>
        <v>1</v>
      </c>
      <c r="B38" s="205"/>
      <c r="C38" s="206"/>
      <c r="D38" s="59" t="s">
        <v>31</v>
      </c>
      <c r="E38" s="119"/>
      <c r="F38" s="120"/>
      <c r="G38" s="60" t="s">
        <v>22</v>
      </c>
      <c r="H38" s="13"/>
      <c r="I38" s="61">
        <v>1</v>
      </c>
      <c r="J38" s="62" t="str">
        <f t="shared" si="0"/>
        <v/>
      </c>
      <c r="K38" s="63" t="str">
        <f t="shared" si="1"/>
        <v/>
      </c>
    </row>
    <row r="39" spans="1:11" ht="25.5" customHeight="1" x14ac:dyDescent="0.25">
      <c r="A39" s="43">
        <f t="shared" si="2"/>
        <v>1</v>
      </c>
      <c r="B39" s="205"/>
      <c r="C39" s="206"/>
      <c r="D39" s="59" t="s">
        <v>32</v>
      </c>
      <c r="E39" s="119"/>
      <c r="F39" s="120"/>
      <c r="G39" s="60" t="s">
        <v>22</v>
      </c>
      <c r="H39" s="13"/>
      <c r="I39" s="61">
        <v>1</v>
      </c>
      <c r="J39" s="62" t="str">
        <f t="shared" si="0"/>
        <v/>
      </c>
      <c r="K39" s="63" t="str">
        <f t="shared" si="1"/>
        <v/>
      </c>
    </row>
    <row r="40" spans="1:11" ht="25.5" customHeight="1" x14ac:dyDescent="0.25">
      <c r="A40" s="43">
        <f t="shared" si="2"/>
        <v>1</v>
      </c>
      <c r="B40" s="205"/>
      <c r="C40" s="206"/>
      <c r="D40" s="59" t="s">
        <v>33</v>
      </c>
      <c r="E40" s="119"/>
      <c r="F40" s="120"/>
      <c r="G40" s="60" t="s">
        <v>22</v>
      </c>
      <c r="H40" s="13"/>
      <c r="I40" s="61">
        <v>1</v>
      </c>
      <c r="J40" s="62" t="str">
        <f t="shared" si="0"/>
        <v/>
      </c>
      <c r="K40" s="63" t="str">
        <f t="shared" si="1"/>
        <v/>
      </c>
    </row>
    <row r="41" spans="1:11" ht="25.5" customHeight="1" x14ac:dyDescent="0.25">
      <c r="A41" s="43">
        <f t="shared" si="2"/>
        <v>1</v>
      </c>
      <c r="B41" s="205"/>
      <c r="C41" s="206"/>
      <c r="D41" s="59" t="s">
        <v>34</v>
      </c>
      <c r="E41" s="119"/>
      <c r="F41" s="120"/>
      <c r="G41" s="60" t="s">
        <v>22</v>
      </c>
      <c r="H41" s="13"/>
      <c r="I41" s="61">
        <v>1</v>
      </c>
      <c r="J41" s="62" t="str">
        <f t="shared" si="0"/>
        <v/>
      </c>
      <c r="K41" s="63" t="str">
        <f t="shared" si="1"/>
        <v/>
      </c>
    </row>
    <row r="42" spans="1:11" ht="25.5" customHeight="1" x14ac:dyDescent="0.25">
      <c r="A42" s="43">
        <f t="shared" si="2"/>
        <v>1</v>
      </c>
      <c r="B42" s="205"/>
      <c r="C42" s="206"/>
      <c r="D42" s="59" t="s">
        <v>35</v>
      </c>
      <c r="E42" s="119"/>
      <c r="F42" s="120"/>
      <c r="G42" s="60" t="s">
        <v>22</v>
      </c>
      <c r="H42" s="13"/>
      <c r="I42" s="61">
        <v>1</v>
      </c>
      <c r="J42" s="62" t="str">
        <f t="shared" si="0"/>
        <v/>
      </c>
      <c r="K42" s="63" t="str">
        <f t="shared" si="1"/>
        <v/>
      </c>
    </row>
    <row r="43" spans="1:11" ht="25.5" customHeight="1" x14ac:dyDescent="0.25">
      <c r="A43" s="43">
        <f t="shared" si="2"/>
        <v>1</v>
      </c>
      <c r="B43" s="205"/>
      <c r="C43" s="206"/>
      <c r="D43" s="59" t="s">
        <v>36</v>
      </c>
      <c r="E43" s="119"/>
      <c r="F43" s="120"/>
      <c r="G43" s="60" t="s">
        <v>22</v>
      </c>
      <c r="H43" s="13"/>
      <c r="I43" s="61">
        <v>1</v>
      </c>
      <c r="J43" s="62" t="str">
        <f t="shared" si="0"/>
        <v/>
      </c>
      <c r="K43" s="63" t="str">
        <f t="shared" si="1"/>
        <v/>
      </c>
    </row>
    <row r="44" spans="1:11" ht="25.5" customHeight="1" x14ac:dyDescent="0.25">
      <c r="A44" s="43">
        <f t="shared" si="2"/>
        <v>1</v>
      </c>
      <c r="B44" s="205"/>
      <c r="C44" s="206"/>
      <c r="D44" s="59" t="s">
        <v>37</v>
      </c>
      <c r="E44" s="119"/>
      <c r="F44" s="120"/>
      <c r="G44" s="60" t="s">
        <v>22</v>
      </c>
      <c r="H44" s="13"/>
      <c r="I44" s="61">
        <v>1</v>
      </c>
      <c r="J44" s="62" t="str">
        <f t="shared" si="0"/>
        <v/>
      </c>
      <c r="K44" s="63" t="str">
        <f t="shared" si="1"/>
        <v/>
      </c>
    </row>
    <row r="45" spans="1:11" ht="25.5" customHeight="1" x14ac:dyDescent="0.25">
      <c r="A45" s="43">
        <f t="shared" si="2"/>
        <v>1</v>
      </c>
      <c r="B45" s="205"/>
      <c r="C45" s="206"/>
      <c r="D45" s="59" t="s">
        <v>38</v>
      </c>
      <c r="E45" s="119"/>
      <c r="F45" s="120"/>
      <c r="G45" s="60" t="s">
        <v>22</v>
      </c>
      <c r="H45" s="13"/>
      <c r="I45" s="61">
        <v>1</v>
      </c>
      <c r="J45" s="62" t="str">
        <f t="shared" si="0"/>
        <v/>
      </c>
      <c r="K45" s="63" t="str">
        <f t="shared" si="1"/>
        <v/>
      </c>
    </row>
    <row r="46" spans="1:11" ht="25.5" customHeight="1" x14ac:dyDescent="0.25">
      <c r="A46" s="43">
        <f t="shared" si="2"/>
        <v>1</v>
      </c>
      <c r="B46" s="205"/>
      <c r="C46" s="206"/>
      <c r="D46" s="59" t="s">
        <v>39</v>
      </c>
      <c r="E46" s="119"/>
      <c r="F46" s="120"/>
      <c r="G46" s="60" t="s">
        <v>22</v>
      </c>
      <c r="H46" s="13"/>
      <c r="I46" s="61">
        <v>1</v>
      </c>
      <c r="J46" s="62" t="str">
        <f t="shared" si="0"/>
        <v/>
      </c>
      <c r="K46" s="63" t="str">
        <f t="shared" si="1"/>
        <v/>
      </c>
    </row>
    <row r="47" spans="1:11" ht="25.5" customHeight="1" x14ac:dyDescent="0.25">
      <c r="A47" s="43">
        <f t="shared" si="2"/>
        <v>1</v>
      </c>
      <c r="B47" s="205"/>
      <c r="C47" s="206"/>
      <c r="D47" s="59" t="s">
        <v>40</v>
      </c>
      <c r="E47" s="119"/>
      <c r="F47" s="120"/>
      <c r="G47" s="60" t="s">
        <v>22</v>
      </c>
      <c r="H47" s="13"/>
      <c r="I47" s="61">
        <v>4</v>
      </c>
      <c r="J47" s="62" t="str">
        <f t="shared" si="0"/>
        <v/>
      </c>
      <c r="K47" s="63" t="str">
        <f t="shared" si="1"/>
        <v/>
      </c>
    </row>
    <row r="48" spans="1:11" ht="25.5" customHeight="1" x14ac:dyDescent="0.25">
      <c r="A48" s="43">
        <f t="shared" si="2"/>
        <v>1</v>
      </c>
      <c r="B48" s="205"/>
      <c r="C48" s="206"/>
      <c r="D48" s="59" t="s">
        <v>41</v>
      </c>
      <c r="E48" s="119"/>
      <c r="F48" s="120"/>
      <c r="G48" s="60" t="s">
        <v>22</v>
      </c>
      <c r="H48" s="13"/>
      <c r="I48" s="61">
        <v>1</v>
      </c>
      <c r="J48" s="62" t="str">
        <f t="shared" si="0"/>
        <v/>
      </c>
      <c r="K48" s="63" t="str">
        <f t="shared" si="1"/>
        <v/>
      </c>
    </row>
    <row r="49" spans="1:11" ht="25.5" customHeight="1" x14ac:dyDescent="0.25">
      <c r="A49" s="43">
        <f t="shared" si="2"/>
        <v>1</v>
      </c>
      <c r="B49" s="205"/>
      <c r="C49" s="206"/>
      <c r="D49" s="59" t="s">
        <v>42</v>
      </c>
      <c r="E49" s="119"/>
      <c r="F49" s="120"/>
      <c r="G49" s="60" t="s">
        <v>22</v>
      </c>
      <c r="H49" s="13"/>
      <c r="I49" s="61">
        <v>1</v>
      </c>
      <c r="J49" s="62" t="str">
        <f t="shared" si="0"/>
        <v/>
      </c>
      <c r="K49" s="63" t="str">
        <f t="shared" si="1"/>
        <v/>
      </c>
    </row>
    <row r="50" spans="1:11" ht="25.5" customHeight="1" x14ac:dyDescent="0.25">
      <c r="A50" s="43">
        <f t="shared" si="2"/>
        <v>1</v>
      </c>
      <c r="B50" s="205"/>
      <c r="C50" s="206"/>
      <c r="D50" s="59" t="s">
        <v>43</v>
      </c>
      <c r="E50" s="119"/>
      <c r="F50" s="120"/>
      <c r="G50" s="60" t="s">
        <v>22</v>
      </c>
      <c r="H50" s="13"/>
      <c r="I50" s="61">
        <v>1</v>
      </c>
      <c r="J50" s="62" t="str">
        <f t="shared" si="0"/>
        <v/>
      </c>
      <c r="K50" s="63" t="str">
        <f t="shared" si="1"/>
        <v/>
      </c>
    </row>
    <row r="51" spans="1:11" ht="25.5" customHeight="1" x14ac:dyDescent="0.25">
      <c r="A51" s="43">
        <f t="shared" si="2"/>
        <v>1</v>
      </c>
      <c r="B51" s="205"/>
      <c r="C51" s="206"/>
      <c r="D51" s="59" t="s">
        <v>44</v>
      </c>
      <c r="E51" s="119"/>
      <c r="F51" s="120"/>
      <c r="G51" s="60" t="s">
        <v>22</v>
      </c>
      <c r="H51" s="13"/>
      <c r="I51" s="61">
        <v>1</v>
      </c>
      <c r="J51" s="62" t="str">
        <f t="shared" si="0"/>
        <v/>
      </c>
      <c r="K51" s="63" t="str">
        <f t="shared" si="1"/>
        <v/>
      </c>
    </row>
    <row r="52" spans="1:11" ht="25.5" customHeight="1" x14ac:dyDescent="0.25">
      <c r="A52" s="43">
        <f t="shared" si="2"/>
        <v>1</v>
      </c>
      <c r="B52" s="205"/>
      <c r="C52" s="206"/>
      <c r="D52" s="59" t="s">
        <v>45</v>
      </c>
      <c r="E52" s="119"/>
      <c r="F52" s="120"/>
      <c r="G52" s="60" t="s">
        <v>22</v>
      </c>
      <c r="H52" s="13"/>
      <c r="I52" s="61">
        <v>1</v>
      </c>
      <c r="J52" s="62" t="str">
        <f t="shared" si="0"/>
        <v/>
      </c>
      <c r="K52" s="63" t="str">
        <f t="shared" si="1"/>
        <v/>
      </c>
    </row>
    <row r="53" spans="1:11" ht="25.5" customHeight="1" x14ac:dyDescent="0.25">
      <c r="A53" s="43">
        <f t="shared" si="2"/>
        <v>1</v>
      </c>
      <c r="B53" s="205"/>
      <c r="C53" s="206"/>
      <c r="D53" s="59" t="s">
        <v>46</v>
      </c>
      <c r="E53" s="119"/>
      <c r="F53" s="120"/>
      <c r="G53" s="60" t="s">
        <v>22</v>
      </c>
      <c r="H53" s="13"/>
      <c r="I53" s="61">
        <v>1</v>
      </c>
      <c r="J53" s="62" t="str">
        <f t="shared" si="0"/>
        <v/>
      </c>
      <c r="K53" s="63" t="str">
        <f t="shared" si="1"/>
        <v/>
      </c>
    </row>
    <row r="54" spans="1:11" ht="25.5" customHeight="1" x14ac:dyDescent="0.25">
      <c r="A54" s="43">
        <f t="shared" si="2"/>
        <v>1</v>
      </c>
      <c r="B54" s="205"/>
      <c r="C54" s="206"/>
      <c r="D54" s="59" t="s">
        <v>47</v>
      </c>
      <c r="E54" s="119"/>
      <c r="F54" s="120"/>
      <c r="G54" s="60" t="s">
        <v>22</v>
      </c>
      <c r="H54" s="13"/>
      <c r="I54" s="61">
        <v>1</v>
      </c>
      <c r="J54" s="62" t="str">
        <f t="shared" si="0"/>
        <v/>
      </c>
      <c r="K54" s="63" t="str">
        <f t="shared" si="1"/>
        <v/>
      </c>
    </row>
    <row r="55" spans="1:11" ht="25.5" customHeight="1" x14ac:dyDescent="0.25">
      <c r="A55" s="43">
        <f t="shared" si="2"/>
        <v>1</v>
      </c>
      <c r="B55" s="205"/>
      <c r="C55" s="206"/>
      <c r="D55" s="59" t="s">
        <v>48</v>
      </c>
      <c r="E55" s="119"/>
      <c r="F55" s="120"/>
      <c r="G55" s="60" t="s">
        <v>22</v>
      </c>
      <c r="H55" s="13"/>
      <c r="I55" s="61">
        <v>1</v>
      </c>
      <c r="J55" s="62" t="str">
        <f t="shared" si="0"/>
        <v/>
      </c>
      <c r="K55" s="63" t="str">
        <f t="shared" si="1"/>
        <v/>
      </c>
    </row>
    <row r="56" spans="1:11" ht="25.5" customHeight="1" x14ac:dyDescent="0.25">
      <c r="A56" s="43">
        <f t="shared" si="2"/>
        <v>1</v>
      </c>
      <c r="B56" s="205"/>
      <c r="C56" s="206"/>
      <c r="D56" s="59" t="s">
        <v>49</v>
      </c>
      <c r="E56" s="119"/>
      <c r="F56" s="120"/>
      <c r="G56" s="60" t="s">
        <v>22</v>
      </c>
      <c r="H56" s="13"/>
      <c r="I56" s="61">
        <v>1</v>
      </c>
      <c r="J56" s="62" t="str">
        <f t="shared" si="0"/>
        <v/>
      </c>
      <c r="K56" s="63" t="str">
        <f t="shared" si="1"/>
        <v/>
      </c>
    </row>
    <row r="57" spans="1:11" ht="25.5" customHeight="1" x14ac:dyDescent="0.25">
      <c r="A57" s="43">
        <f t="shared" si="2"/>
        <v>1</v>
      </c>
      <c r="B57" s="205"/>
      <c r="C57" s="206"/>
      <c r="D57" s="59" t="s">
        <v>50</v>
      </c>
      <c r="E57" s="119"/>
      <c r="F57" s="120"/>
      <c r="G57" s="60" t="s">
        <v>22</v>
      </c>
      <c r="H57" s="13"/>
      <c r="I57" s="61">
        <v>1</v>
      </c>
      <c r="J57" s="62" t="str">
        <f t="shared" si="0"/>
        <v/>
      </c>
      <c r="K57" s="63" t="str">
        <f t="shared" si="1"/>
        <v/>
      </c>
    </row>
    <row r="58" spans="1:11" ht="25.5" customHeight="1" x14ac:dyDescent="0.25">
      <c r="A58" s="43">
        <f t="shared" si="2"/>
        <v>1</v>
      </c>
      <c r="B58" s="205"/>
      <c r="C58" s="206"/>
      <c r="D58" s="59" t="s">
        <v>51</v>
      </c>
      <c r="E58" s="119"/>
      <c r="F58" s="120"/>
      <c r="G58" s="60" t="s">
        <v>22</v>
      </c>
      <c r="H58" s="13"/>
      <c r="I58" s="61">
        <v>1</v>
      </c>
      <c r="J58" s="62" t="str">
        <f t="shared" si="0"/>
        <v/>
      </c>
      <c r="K58" s="63" t="str">
        <f t="shared" si="1"/>
        <v/>
      </c>
    </row>
    <row r="59" spans="1:11" ht="25.5" customHeight="1" x14ac:dyDescent="0.25">
      <c r="A59" s="43">
        <f t="shared" si="2"/>
        <v>1</v>
      </c>
      <c r="B59" s="205"/>
      <c r="C59" s="206"/>
      <c r="D59" s="59" t="s">
        <v>52</v>
      </c>
      <c r="E59" s="119"/>
      <c r="F59" s="120"/>
      <c r="G59" s="60" t="s">
        <v>22</v>
      </c>
      <c r="H59" s="13"/>
      <c r="I59" s="61">
        <v>1</v>
      </c>
      <c r="J59" s="62" t="str">
        <f t="shared" si="0"/>
        <v/>
      </c>
      <c r="K59" s="63" t="str">
        <f t="shared" si="1"/>
        <v/>
      </c>
    </row>
    <row r="60" spans="1:11" ht="25.5" customHeight="1" x14ac:dyDescent="0.25">
      <c r="A60" s="43">
        <f t="shared" si="2"/>
        <v>1</v>
      </c>
      <c r="B60" s="205"/>
      <c r="C60" s="206"/>
      <c r="D60" s="59" t="s">
        <v>53</v>
      </c>
      <c r="E60" s="119"/>
      <c r="F60" s="120"/>
      <c r="G60" s="60" t="s">
        <v>22</v>
      </c>
      <c r="H60" s="13"/>
      <c r="I60" s="61">
        <v>1</v>
      </c>
      <c r="J60" s="62" t="str">
        <f t="shared" si="0"/>
        <v/>
      </c>
      <c r="K60" s="63" t="str">
        <f t="shared" si="1"/>
        <v/>
      </c>
    </row>
    <row r="61" spans="1:11" ht="25.5" customHeight="1" x14ac:dyDescent="0.25">
      <c r="A61" s="43">
        <f t="shared" si="2"/>
        <v>1</v>
      </c>
      <c r="B61" s="205"/>
      <c r="C61" s="206"/>
      <c r="D61" s="59" t="s">
        <v>54</v>
      </c>
      <c r="E61" s="119"/>
      <c r="F61" s="120"/>
      <c r="G61" s="60" t="s">
        <v>22</v>
      </c>
      <c r="H61" s="13"/>
      <c r="I61" s="61">
        <v>1</v>
      </c>
      <c r="J61" s="62" t="str">
        <f t="shared" si="0"/>
        <v/>
      </c>
      <c r="K61" s="63" t="str">
        <f t="shared" si="1"/>
        <v/>
      </c>
    </row>
    <row r="62" spans="1:11" ht="25.5" customHeight="1" x14ac:dyDescent="0.25">
      <c r="A62" s="43">
        <f t="shared" si="2"/>
        <v>1</v>
      </c>
      <c r="B62" s="205"/>
      <c r="C62" s="206"/>
      <c r="D62" s="59" t="s">
        <v>55</v>
      </c>
      <c r="E62" s="119"/>
      <c r="F62" s="120"/>
      <c r="G62" s="60" t="s">
        <v>22</v>
      </c>
      <c r="H62" s="13"/>
      <c r="I62" s="61">
        <v>1</v>
      </c>
      <c r="J62" s="62" t="str">
        <f t="shared" si="0"/>
        <v/>
      </c>
      <c r="K62" s="63" t="str">
        <f t="shared" si="1"/>
        <v/>
      </c>
    </row>
    <row r="63" spans="1:11" ht="25.5" customHeight="1" x14ac:dyDescent="0.25">
      <c r="A63" s="43">
        <f t="shared" si="2"/>
        <v>1</v>
      </c>
      <c r="B63" s="205"/>
      <c r="C63" s="206"/>
      <c r="D63" s="59" t="s">
        <v>56</v>
      </c>
      <c r="E63" s="119"/>
      <c r="F63" s="120"/>
      <c r="G63" s="60" t="s">
        <v>22</v>
      </c>
      <c r="H63" s="13"/>
      <c r="I63" s="61">
        <v>1</v>
      </c>
      <c r="J63" s="62" t="str">
        <f t="shared" si="0"/>
        <v/>
      </c>
      <c r="K63" s="63" t="str">
        <f t="shared" si="1"/>
        <v/>
      </c>
    </row>
    <row r="64" spans="1:11" ht="25.5" customHeight="1" x14ac:dyDescent="0.25">
      <c r="A64" s="43">
        <f t="shared" si="2"/>
        <v>1</v>
      </c>
      <c r="B64" s="205"/>
      <c r="C64" s="206"/>
      <c r="D64" s="59" t="s">
        <v>57</v>
      </c>
      <c r="E64" s="119"/>
      <c r="F64" s="120"/>
      <c r="G64" s="60" t="s">
        <v>22</v>
      </c>
      <c r="H64" s="13"/>
      <c r="I64" s="61">
        <v>1</v>
      </c>
      <c r="J64" s="62" t="str">
        <f t="shared" si="0"/>
        <v/>
      </c>
      <c r="K64" s="63" t="str">
        <f t="shared" si="1"/>
        <v/>
      </c>
    </row>
    <row r="65" spans="1:11" ht="25.5" customHeight="1" x14ac:dyDescent="0.25">
      <c r="A65" s="43">
        <f t="shared" si="2"/>
        <v>1</v>
      </c>
      <c r="B65" s="205"/>
      <c r="C65" s="206"/>
      <c r="D65" s="59" t="s">
        <v>58</v>
      </c>
      <c r="E65" s="119"/>
      <c r="F65" s="120"/>
      <c r="G65" s="60" t="s">
        <v>22</v>
      </c>
      <c r="H65" s="13"/>
      <c r="I65" s="61">
        <v>1</v>
      </c>
      <c r="J65" s="62" t="str">
        <f t="shared" si="0"/>
        <v/>
      </c>
      <c r="K65" s="63" t="str">
        <f t="shared" si="1"/>
        <v/>
      </c>
    </row>
    <row r="66" spans="1:11" ht="25.5" customHeight="1" x14ac:dyDescent="0.25">
      <c r="A66" s="43">
        <f t="shared" si="2"/>
        <v>1</v>
      </c>
      <c r="B66" s="205"/>
      <c r="C66" s="206"/>
      <c r="D66" s="59" t="s">
        <v>59</v>
      </c>
      <c r="E66" s="119"/>
      <c r="F66" s="120"/>
      <c r="G66" s="60" t="s">
        <v>22</v>
      </c>
      <c r="H66" s="13"/>
      <c r="I66" s="61">
        <v>1</v>
      </c>
      <c r="J66" s="62" t="str">
        <f t="shared" si="0"/>
        <v/>
      </c>
      <c r="K66" s="63" t="str">
        <f t="shared" si="1"/>
        <v/>
      </c>
    </row>
    <row r="67" spans="1:11" ht="25.5" customHeight="1" x14ac:dyDescent="0.25">
      <c r="A67" s="43">
        <f t="shared" si="2"/>
        <v>1</v>
      </c>
      <c r="B67" s="205"/>
      <c r="C67" s="206"/>
      <c r="D67" s="59" t="s">
        <v>60</v>
      </c>
      <c r="E67" s="119"/>
      <c r="F67" s="120"/>
      <c r="G67" s="60" t="s">
        <v>22</v>
      </c>
      <c r="H67" s="13"/>
      <c r="I67" s="61">
        <v>1</v>
      </c>
      <c r="J67" s="62" t="str">
        <f t="shared" si="0"/>
        <v/>
      </c>
      <c r="K67" s="63" t="str">
        <f t="shared" si="1"/>
        <v/>
      </c>
    </row>
    <row r="68" spans="1:11" ht="25.5" customHeight="1" x14ac:dyDescent="0.25">
      <c r="A68" s="43">
        <f t="shared" si="2"/>
        <v>1</v>
      </c>
      <c r="B68" s="205"/>
      <c r="C68" s="206"/>
      <c r="D68" s="59" t="s">
        <v>61</v>
      </c>
      <c r="E68" s="119"/>
      <c r="F68" s="120"/>
      <c r="G68" s="60" t="s">
        <v>22</v>
      </c>
      <c r="H68" s="13"/>
      <c r="I68" s="61">
        <v>1</v>
      </c>
      <c r="J68" s="62" t="str">
        <f t="shared" si="0"/>
        <v/>
      </c>
      <c r="K68" s="63" t="str">
        <f t="shared" si="1"/>
        <v/>
      </c>
    </row>
    <row r="69" spans="1:11" ht="25.5" customHeight="1" x14ac:dyDescent="0.25">
      <c r="A69" s="43">
        <f t="shared" si="2"/>
        <v>1</v>
      </c>
      <c r="B69" s="205"/>
      <c r="C69" s="206"/>
      <c r="D69" s="59" t="s">
        <v>62</v>
      </c>
      <c r="E69" s="119"/>
      <c r="F69" s="120"/>
      <c r="G69" s="60" t="s">
        <v>22</v>
      </c>
      <c r="H69" s="13"/>
      <c r="I69" s="61">
        <v>1</v>
      </c>
      <c r="J69" s="62" t="str">
        <f t="shared" si="0"/>
        <v/>
      </c>
      <c r="K69" s="63" t="str">
        <f t="shared" si="1"/>
        <v/>
      </c>
    </row>
    <row r="70" spans="1:11" ht="25.5" customHeight="1" x14ac:dyDescent="0.25">
      <c r="A70" s="43">
        <f t="shared" si="2"/>
        <v>1</v>
      </c>
      <c r="B70" s="205"/>
      <c r="C70" s="206"/>
      <c r="D70" s="59" t="s">
        <v>63</v>
      </c>
      <c r="E70" s="119"/>
      <c r="F70" s="120"/>
      <c r="G70" s="60" t="s">
        <v>22</v>
      </c>
      <c r="H70" s="13"/>
      <c r="I70" s="61">
        <v>1</v>
      </c>
      <c r="J70" s="62" t="str">
        <f t="shared" si="0"/>
        <v/>
      </c>
      <c r="K70" s="63" t="str">
        <f t="shared" si="1"/>
        <v/>
      </c>
    </row>
    <row r="71" spans="1:11" ht="25.5" customHeight="1" thickBot="1" x14ac:dyDescent="0.3">
      <c r="A71" s="43">
        <f t="shared" si="2"/>
        <v>1</v>
      </c>
      <c r="B71" s="207"/>
      <c r="C71" s="208"/>
      <c r="D71" s="64" t="s">
        <v>64</v>
      </c>
      <c r="E71" s="126"/>
      <c r="F71" s="127"/>
      <c r="G71" s="65" t="s">
        <v>22</v>
      </c>
      <c r="H71" s="17"/>
      <c r="I71" s="66">
        <v>1</v>
      </c>
      <c r="J71" s="67" t="str">
        <f t="shared" si="0"/>
        <v/>
      </c>
      <c r="K71" s="68" t="str">
        <f t="shared" si="1"/>
        <v/>
      </c>
    </row>
    <row r="72" spans="1:11" ht="25.5" customHeight="1" x14ac:dyDescent="0.25">
      <c r="A72" s="43">
        <f>A26</f>
        <v>1</v>
      </c>
      <c r="B72" s="128" t="s">
        <v>65</v>
      </c>
      <c r="C72" s="129"/>
      <c r="D72" s="69" t="s">
        <v>66</v>
      </c>
      <c r="E72" s="132" t="s">
        <v>67</v>
      </c>
      <c r="F72" s="133"/>
      <c r="G72" s="70" t="s">
        <v>67</v>
      </c>
      <c r="H72" s="20"/>
      <c r="I72" s="71">
        <v>1</v>
      </c>
      <c r="J72" s="72" t="str">
        <f t="shared" si="0"/>
        <v/>
      </c>
      <c r="K72" s="72" t="str">
        <f t="shared" si="1"/>
        <v/>
      </c>
    </row>
    <row r="73" spans="1:11" ht="25.5" customHeight="1" thickBot="1" x14ac:dyDescent="0.3">
      <c r="A73" s="43">
        <f>A26</f>
        <v>1</v>
      </c>
      <c r="B73" s="130"/>
      <c r="C73" s="131"/>
      <c r="D73" s="64" t="s">
        <v>68</v>
      </c>
      <c r="E73" s="134" t="s">
        <v>67</v>
      </c>
      <c r="F73" s="135"/>
      <c r="G73" s="73" t="s">
        <v>67</v>
      </c>
      <c r="H73" s="22"/>
      <c r="I73" s="66">
        <v>1</v>
      </c>
      <c r="J73" s="68" t="str">
        <f t="shared" si="0"/>
        <v/>
      </c>
      <c r="K73" s="68" t="str">
        <f t="shared" si="1"/>
        <v/>
      </c>
    </row>
    <row r="74" spans="1:11" ht="25.5" customHeight="1" thickBot="1" x14ac:dyDescent="0.3">
      <c r="A74" s="43">
        <f>A26</f>
        <v>1</v>
      </c>
      <c r="B74" s="74"/>
      <c r="C74" s="75"/>
      <c r="D74" s="75"/>
      <c r="E74" s="75"/>
      <c r="F74" s="75"/>
      <c r="G74" s="75"/>
      <c r="H74" s="76"/>
      <c r="I74" s="76" t="s">
        <v>69</v>
      </c>
      <c r="J74" s="77" t="str">
        <f>IF(SUM(J29:J73)&gt;0,SUM(J29:J73),"")</f>
        <v/>
      </c>
      <c r="K74" s="77" t="str">
        <f>IF(SUM(K29:K73)&gt;0,SUM(K29:K73),"")</f>
        <v/>
      </c>
    </row>
    <row r="75" spans="1:11" x14ac:dyDescent="0.25">
      <c r="A75" s="43">
        <f>A26</f>
        <v>1</v>
      </c>
      <c r="B75" s="78" t="s">
        <v>70</v>
      </c>
    </row>
    <row r="76" spans="1:11" x14ac:dyDescent="0.25">
      <c r="A76" s="43">
        <f>A26</f>
        <v>1</v>
      </c>
    </row>
    <row r="77" spans="1:11" x14ac:dyDescent="0.25">
      <c r="A77" s="43">
        <f>A26</f>
        <v>1</v>
      </c>
    </row>
    <row r="78" spans="1:11" x14ac:dyDescent="0.25">
      <c r="A78" s="43">
        <f>A26*IF(COUNTA([1]summary!$H$72:$H$81)=0,1,0)</f>
        <v>1</v>
      </c>
      <c r="C78" s="136" t="s">
        <v>71</v>
      </c>
      <c r="D78" s="137"/>
      <c r="E78" s="137"/>
      <c r="F78" s="137"/>
      <c r="G78" s="137"/>
      <c r="H78" s="137"/>
      <c r="I78" s="137"/>
      <c r="J78" s="138"/>
    </row>
    <row r="79" spans="1:11" x14ac:dyDescent="0.25">
      <c r="A79" s="43">
        <f>A78</f>
        <v>1</v>
      </c>
    </row>
    <row r="80" spans="1:11" x14ac:dyDescent="0.25">
      <c r="A80" s="43">
        <f>A78</f>
        <v>1</v>
      </c>
    </row>
    <row r="81" spans="1:13" customFormat="1" hidden="1" x14ac:dyDescent="0.25">
      <c r="A81" s="1">
        <f>A26*IF([1]summary!$F$12='Príloha č. 2'!M81,1,0)</f>
        <v>0</v>
      </c>
      <c r="B81" s="121" t="s">
        <v>72</v>
      </c>
      <c r="C81" s="121"/>
      <c r="D81" s="121"/>
      <c r="E81" s="121"/>
      <c r="F81" s="121"/>
      <c r="G81" s="121"/>
      <c r="H81" s="121"/>
      <c r="I81" s="121"/>
      <c r="J81" s="121"/>
      <c r="K81" s="121"/>
      <c r="M81" s="4" t="s">
        <v>73</v>
      </c>
    </row>
    <row r="82" spans="1:13" customFormat="1" hidden="1" x14ac:dyDescent="0.25">
      <c r="A82" s="1">
        <f>A81</f>
        <v>0</v>
      </c>
      <c r="B82" s="6"/>
    </row>
    <row r="83" spans="1:13" customFormat="1" ht="15" hidden="1" customHeight="1" x14ac:dyDescent="0.25">
      <c r="A83" s="1">
        <f>A81</f>
        <v>0</v>
      </c>
      <c r="B83" s="122" t="s">
        <v>74</v>
      </c>
      <c r="C83" s="122"/>
      <c r="D83" s="122"/>
      <c r="E83" s="122"/>
      <c r="F83" s="122"/>
      <c r="G83" s="122"/>
      <c r="H83" s="122"/>
      <c r="I83" s="122"/>
      <c r="J83" s="122"/>
      <c r="K83" s="122"/>
    </row>
    <row r="84" spans="1:13" customFormat="1" hidden="1" x14ac:dyDescent="0.25">
      <c r="A84" s="1">
        <f>A81</f>
        <v>0</v>
      </c>
      <c r="B84" s="6"/>
    </row>
    <row r="85" spans="1:13" customFormat="1" hidden="1" x14ac:dyDescent="0.25">
      <c r="A85" s="1">
        <f>A86</f>
        <v>0</v>
      </c>
      <c r="B85" s="6"/>
    </row>
    <row r="86" spans="1:13" customFormat="1" hidden="1" x14ac:dyDescent="0.25">
      <c r="A86" s="1">
        <f>A26*IF(COUNTA([1]summary!$H$72:$H$81)=0,IF([1]summary!$J$20="všetky predmety spolu",0,1),IF([1]summary!$E$58="cenové ponuky komplexne",0,1))</f>
        <v>0</v>
      </c>
      <c r="B86" s="6"/>
      <c r="C86" s="28" t="s">
        <v>75</v>
      </c>
      <c r="D86" s="29"/>
    </row>
    <row r="87" spans="1:13" s="30" customFormat="1" hidden="1" x14ac:dyDescent="0.25">
      <c r="A87" s="1">
        <f>A86</f>
        <v>0</v>
      </c>
      <c r="C87" s="28"/>
    </row>
    <row r="88" spans="1:13" s="30" customFormat="1" ht="15" hidden="1" customHeight="1" x14ac:dyDescent="0.25">
      <c r="A88" s="1">
        <f>A86</f>
        <v>0</v>
      </c>
      <c r="C88" s="28" t="s">
        <v>76</v>
      </c>
      <c r="D88" s="29"/>
      <c r="G88" s="31"/>
      <c r="H88" s="31"/>
      <c r="I88" s="31"/>
      <c r="J88" s="31"/>
      <c r="K88" s="31"/>
    </row>
    <row r="89" spans="1:13" s="30" customFormat="1" hidden="1" x14ac:dyDescent="0.25">
      <c r="A89" s="1">
        <f>A86</f>
        <v>0</v>
      </c>
      <c r="F89" s="32"/>
      <c r="G89" s="123" t="str">
        <f>"podpis a pečiatka "&amp;IF(COUNTA([1]summary!$H$72:$H$81)=0,"navrhovateľa","dodávateľa")</f>
        <v>podpis a pečiatka navrhovateľa</v>
      </c>
      <c r="H89" s="123"/>
      <c r="I89" s="123"/>
      <c r="J89" s="123"/>
      <c r="K89" s="123"/>
    </row>
    <row r="90" spans="1:13" s="30" customFormat="1" hidden="1" x14ac:dyDescent="0.25">
      <c r="A90" s="1">
        <f>A86</f>
        <v>0</v>
      </c>
      <c r="F90" s="32"/>
      <c r="G90" s="33"/>
      <c r="H90" s="33"/>
      <c r="I90" s="33"/>
      <c r="J90" s="33"/>
      <c r="K90" s="33"/>
    </row>
    <row r="91" spans="1:13" customFormat="1" ht="15" hidden="1" customHeight="1" x14ac:dyDescent="0.25">
      <c r="A91" s="1">
        <f>A86*IF(COUNTA([1]summary!$H$72:$H$81)=0,1,0)</f>
        <v>0</v>
      </c>
      <c r="B91" s="124" t="s">
        <v>77</v>
      </c>
      <c r="C91" s="124"/>
      <c r="D91" s="124"/>
      <c r="E91" s="124"/>
      <c r="F91" s="124"/>
      <c r="G91" s="124"/>
      <c r="H91" s="124"/>
      <c r="I91" s="124"/>
      <c r="J91" s="124"/>
      <c r="K91" s="124"/>
      <c r="L91" s="34"/>
    </row>
    <row r="92" spans="1:13" customFormat="1" hidden="1" x14ac:dyDescent="0.25">
      <c r="A92" s="1">
        <f>A91</f>
        <v>0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34"/>
    </row>
    <row r="93" spans="1:13" customFormat="1" ht="15" hidden="1" customHeight="1" x14ac:dyDescent="0.25">
      <c r="A93" s="1">
        <f>A86*IF(A91=1,0,1)</f>
        <v>0</v>
      </c>
      <c r="B93" s="124" t="s">
        <v>78</v>
      </c>
      <c r="C93" s="124"/>
      <c r="D93" s="124"/>
      <c r="E93" s="124"/>
      <c r="F93" s="124"/>
      <c r="G93" s="124"/>
      <c r="H93" s="124"/>
      <c r="I93" s="124"/>
      <c r="J93" s="124"/>
      <c r="K93" s="124"/>
      <c r="L93" s="34"/>
    </row>
    <row r="94" spans="1:13" customFormat="1" hidden="1" x14ac:dyDescent="0.25">
      <c r="A94" s="1">
        <f>A93</f>
        <v>0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34"/>
    </row>
    <row r="95" spans="1:13" s="1" customFormat="1" ht="21" hidden="1" x14ac:dyDescent="0.25">
      <c r="A95" s="1">
        <f>A117*A86*IF(J95="",0,1)</f>
        <v>0</v>
      </c>
      <c r="B95" s="2"/>
      <c r="C95" s="3"/>
      <c r="D95" s="3"/>
      <c r="E95" s="3"/>
      <c r="F95" s="3"/>
      <c r="G95" s="3"/>
      <c r="H95" s="3"/>
      <c r="I95" s="3"/>
      <c r="J95" s="125" t="str">
        <f>$J$4</f>
        <v xml:space="preserve">Príloha č. 2: </v>
      </c>
      <c r="K95" s="125"/>
    </row>
    <row r="96" spans="1:13" s="1" customFormat="1" ht="23.25" hidden="1" x14ac:dyDescent="0.25">
      <c r="A96" s="1">
        <f>A117*A86</f>
        <v>0</v>
      </c>
      <c r="B96" s="143" t="str">
        <f>$B$5</f>
        <v>Kúpna zmluva – Príloha č. 2:</v>
      </c>
      <c r="C96" s="143"/>
      <c r="D96" s="143"/>
      <c r="E96" s="143"/>
      <c r="F96" s="143"/>
      <c r="G96" s="143"/>
      <c r="H96" s="143"/>
      <c r="I96" s="143"/>
      <c r="J96" s="143"/>
      <c r="K96" s="143"/>
      <c r="M96" s="4"/>
    </row>
    <row r="97" spans="1:13" s="1" customFormat="1" hidden="1" x14ac:dyDescent="0.25">
      <c r="A97" s="1">
        <f>A117*A86</f>
        <v>0</v>
      </c>
      <c r="B97" s="5"/>
      <c r="C97" s="5"/>
      <c r="D97" s="5"/>
      <c r="E97" s="5"/>
      <c r="F97" s="5"/>
      <c r="G97" s="5"/>
      <c r="H97" s="5"/>
      <c r="I97" s="5"/>
      <c r="J97" s="5"/>
      <c r="K97" s="5"/>
      <c r="M97" s="4"/>
    </row>
    <row r="98" spans="1:13" s="1" customFormat="1" ht="23.25" hidden="1" x14ac:dyDescent="0.25">
      <c r="A98" s="1">
        <f>A117*A86</f>
        <v>0</v>
      </c>
      <c r="B98" s="143" t="str">
        <f>$B$7</f>
        <v>Cena dodávaného predmetu zákazky</v>
      </c>
      <c r="C98" s="143"/>
      <c r="D98" s="143"/>
      <c r="E98" s="143"/>
      <c r="F98" s="143"/>
      <c r="G98" s="143"/>
      <c r="H98" s="143"/>
      <c r="I98" s="143"/>
      <c r="J98" s="143"/>
      <c r="K98" s="143"/>
      <c r="M98" s="4"/>
    </row>
    <row r="99" spans="1:13" customFormat="1" hidden="1" x14ac:dyDescent="0.25">
      <c r="A99" s="1">
        <f>A117*A86</f>
        <v>0</v>
      </c>
      <c r="B99" s="6"/>
    </row>
    <row r="100" spans="1:13" customFormat="1" ht="15" hidden="1" customHeight="1" x14ac:dyDescent="0.25">
      <c r="A100" s="1">
        <f>A117*A86</f>
        <v>0</v>
      </c>
      <c r="B10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00" s="144"/>
      <c r="D100" s="144"/>
      <c r="E100" s="144"/>
      <c r="F100" s="144"/>
      <c r="G100" s="144"/>
      <c r="H100" s="144"/>
      <c r="I100" s="144"/>
      <c r="J100" s="144"/>
      <c r="K100" s="144"/>
    </row>
    <row r="101" spans="1:13" customFormat="1" hidden="1" x14ac:dyDescent="0.25">
      <c r="A101" s="1">
        <f>A117*A86</f>
        <v>0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</row>
    <row r="102" spans="1:13" customFormat="1" hidden="1" x14ac:dyDescent="0.25">
      <c r="A102" s="1">
        <f>A117*A86</f>
        <v>0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</row>
    <row r="103" spans="1:13" customFormat="1" hidden="1" x14ac:dyDescent="0.25">
      <c r="A103" s="1">
        <f>A117*A86</f>
        <v>0</v>
      </c>
      <c r="B103" s="6"/>
    </row>
    <row r="104" spans="1:13" s="1" customFormat="1" ht="19.5" hidden="1" customHeight="1" thickBot="1" x14ac:dyDescent="0.3">
      <c r="A104" s="1">
        <f>A117*A86</f>
        <v>0</v>
      </c>
      <c r="C104" s="145" t="str">
        <f>"Identifikačné údaje "&amp;IF(COUNTA([1]summary!$H$72:$H$81)=0,"navrhovateľa:","dodávateľa:")</f>
        <v>Identifikačné údaje navrhovateľa:</v>
      </c>
      <c r="D104" s="146"/>
      <c r="E104" s="146"/>
      <c r="F104" s="146"/>
      <c r="G104" s="147"/>
    </row>
    <row r="105" spans="1:13" s="1" customFormat="1" ht="19.5" hidden="1" customHeight="1" x14ac:dyDescent="0.25">
      <c r="A105" s="1">
        <f>A117*A86</f>
        <v>0</v>
      </c>
      <c r="C105" s="148" t="s">
        <v>2</v>
      </c>
      <c r="D105" s="149"/>
      <c r="E105" s="102"/>
      <c r="F105" s="103"/>
      <c r="G105" s="104"/>
    </row>
    <row r="106" spans="1:13" s="1" customFormat="1" ht="39" hidden="1" customHeight="1" x14ac:dyDescent="0.25">
      <c r="A106" s="1">
        <f>A117*A86</f>
        <v>0</v>
      </c>
      <c r="C106" s="139" t="s">
        <v>3</v>
      </c>
      <c r="D106" s="140"/>
      <c r="E106" s="89"/>
      <c r="F106" s="90"/>
      <c r="G106" s="91"/>
    </row>
    <row r="107" spans="1:13" s="1" customFormat="1" ht="19.5" hidden="1" customHeight="1" x14ac:dyDescent="0.25">
      <c r="A107" s="1">
        <f>A117*A86</f>
        <v>0</v>
      </c>
      <c r="C107" s="141" t="s">
        <v>4</v>
      </c>
      <c r="D107" s="142"/>
      <c r="E107" s="89"/>
      <c r="F107" s="90"/>
      <c r="G107" s="91"/>
    </row>
    <row r="108" spans="1:13" s="1" customFormat="1" ht="19.5" hidden="1" customHeight="1" x14ac:dyDescent="0.25">
      <c r="A108" s="1">
        <f>A117*A86</f>
        <v>0</v>
      </c>
      <c r="C108" s="141" t="s">
        <v>5</v>
      </c>
      <c r="D108" s="142"/>
      <c r="E108" s="89"/>
      <c r="F108" s="90"/>
      <c r="G108" s="91"/>
    </row>
    <row r="109" spans="1:13" s="1" customFormat="1" ht="19.5" hidden="1" customHeight="1" x14ac:dyDescent="0.25">
      <c r="A109" s="1">
        <f>A117*A86</f>
        <v>0</v>
      </c>
      <c r="C109" s="141" t="s">
        <v>6</v>
      </c>
      <c r="D109" s="142"/>
      <c r="E109" s="89"/>
      <c r="F109" s="90"/>
      <c r="G109" s="91"/>
    </row>
    <row r="110" spans="1:13" s="1" customFormat="1" ht="19.5" hidden="1" customHeight="1" x14ac:dyDescent="0.25">
      <c r="A110" s="1">
        <f>A117*A86</f>
        <v>0</v>
      </c>
      <c r="C110" s="141" t="s">
        <v>7</v>
      </c>
      <c r="D110" s="142"/>
      <c r="E110" s="89"/>
      <c r="F110" s="90"/>
      <c r="G110" s="91"/>
    </row>
    <row r="111" spans="1:13" s="1" customFormat="1" ht="19.5" hidden="1" customHeight="1" x14ac:dyDescent="0.25">
      <c r="A111" s="1">
        <f>A117*A86</f>
        <v>0</v>
      </c>
      <c r="C111" s="141" t="s">
        <v>8</v>
      </c>
      <c r="D111" s="142"/>
      <c r="E111" s="89"/>
      <c r="F111" s="90"/>
      <c r="G111" s="91"/>
    </row>
    <row r="112" spans="1:13" s="1" customFormat="1" ht="19.5" hidden="1" customHeight="1" x14ac:dyDescent="0.25">
      <c r="A112" s="1">
        <f>A117*A86</f>
        <v>0</v>
      </c>
      <c r="C112" s="141" t="s">
        <v>9</v>
      </c>
      <c r="D112" s="142"/>
      <c r="E112" s="89"/>
      <c r="F112" s="90"/>
      <c r="G112" s="91"/>
    </row>
    <row r="113" spans="1:11" s="1" customFormat="1" ht="19.5" hidden="1" customHeight="1" x14ac:dyDescent="0.25">
      <c r="A113" s="1">
        <f>A117*A86</f>
        <v>0</v>
      </c>
      <c r="C113" s="141" t="s">
        <v>10</v>
      </c>
      <c r="D113" s="142"/>
      <c r="E113" s="89"/>
      <c r="F113" s="90"/>
      <c r="G113" s="91"/>
    </row>
    <row r="114" spans="1:11" s="1" customFormat="1" ht="19.5" hidden="1" customHeight="1" thickBot="1" x14ac:dyDescent="0.3">
      <c r="A114" s="1">
        <f>A117*A86</f>
        <v>0</v>
      </c>
      <c r="C114" s="150" t="s">
        <v>11</v>
      </c>
      <c r="D114" s="151"/>
      <c r="E114" s="107"/>
      <c r="F114" s="108"/>
      <c r="G114" s="109"/>
    </row>
    <row r="115" spans="1:11" customFormat="1" hidden="1" x14ac:dyDescent="0.25">
      <c r="A115" s="1">
        <f>A117*A86</f>
        <v>0</v>
      </c>
      <c r="B115" s="6"/>
    </row>
    <row r="116" spans="1:11" customFormat="1" hidden="1" x14ac:dyDescent="0.25">
      <c r="A116" s="1">
        <f>A117*A86</f>
        <v>0</v>
      </c>
      <c r="B116" s="6"/>
    </row>
    <row r="117" spans="1:11" customFormat="1" hidden="1" x14ac:dyDescent="0.25">
      <c r="A117">
        <f>IF(D117&lt;&gt;"",1,0)</f>
        <v>0</v>
      </c>
      <c r="B117" s="162" t="s">
        <v>12</v>
      </c>
      <c r="C117" s="162"/>
      <c r="D117" s="163" t="str">
        <f>IF([1]summary!$B$38&lt;&gt;"",[1]summary!$B$38,"")</f>
        <v/>
      </c>
      <c r="E117" s="163"/>
      <c r="F117" s="163"/>
      <c r="G117" s="163"/>
      <c r="H117" s="163"/>
      <c r="I117" s="163"/>
      <c r="J117" s="163"/>
      <c r="K117" s="7"/>
    </row>
    <row r="118" spans="1:11" customFormat="1" hidden="1" x14ac:dyDescent="0.25">
      <c r="A118" s="1">
        <f>A117</f>
        <v>0</v>
      </c>
      <c r="B118" s="6"/>
    </row>
    <row r="119" spans="1:11" customFormat="1" ht="54.95" hidden="1" customHeight="1" thickBot="1" x14ac:dyDescent="0.3">
      <c r="A119" s="1">
        <f>A117</f>
        <v>0</v>
      </c>
      <c r="B119" s="164" t="s">
        <v>13</v>
      </c>
      <c r="C119" s="165"/>
      <c r="D119" s="166"/>
      <c r="E119" s="167" t="s">
        <v>14</v>
      </c>
      <c r="F119" s="168"/>
      <c r="G119" s="35" t="s">
        <v>15</v>
      </c>
      <c r="H119" s="36" t="s">
        <v>16</v>
      </c>
      <c r="I119" s="35" t="s">
        <v>17</v>
      </c>
      <c r="J119" s="37" t="s">
        <v>18</v>
      </c>
      <c r="K119" s="37" t="s">
        <v>19</v>
      </c>
    </row>
    <row r="120" spans="1:11" customFormat="1" ht="25.5" hidden="1" customHeight="1" x14ac:dyDescent="0.25">
      <c r="A120" s="1">
        <f>A117</f>
        <v>0</v>
      </c>
      <c r="B120" s="152" t="s">
        <v>79</v>
      </c>
      <c r="C120" s="153"/>
      <c r="D120" s="8"/>
      <c r="E120" s="117"/>
      <c r="F120" s="118"/>
      <c r="G120" s="38" t="s">
        <v>22</v>
      </c>
      <c r="H120" s="39"/>
      <c r="I120" s="10"/>
      <c r="J120" s="11" t="str">
        <f t="shared" ref="J120:J127" si="3">IF(AND(H120&lt;&gt;"",I120&lt;&gt;""),H120*I120,"")</f>
        <v/>
      </c>
      <c r="K120" s="11" t="str">
        <f t="shared" ref="K120:K127" si="4">IF(J120&lt;&gt;"",J120*1.2,"")</f>
        <v/>
      </c>
    </row>
    <row r="121" spans="1:11" customFormat="1" ht="25.5" hidden="1" customHeight="1" x14ac:dyDescent="0.25">
      <c r="A121" s="1">
        <f>A117</f>
        <v>0</v>
      </c>
      <c r="B121" s="154"/>
      <c r="C121" s="155"/>
      <c r="D121" s="12"/>
      <c r="E121" s="119"/>
      <c r="F121" s="120"/>
      <c r="G121" s="40" t="s">
        <v>22</v>
      </c>
      <c r="H121" s="41"/>
      <c r="I121" s="14"/>
      <c r="J121" s="15" t="str">
        <f t="shared" si="3"/>
        <v/>
      </c>
      <c r="K121" s="15" t="str">
        <f t="shared" si="4"/>
        <v/>
      </c>
    </row>
    <row r="122" spans="1:11" customFormat="1" ht="25.5" hidden="1" customHeight="1" thickBot="1" x14ac:dyDescent="0.3">
      <c r="A122" s="1">
        <f>A117</f>
        <v>0</v>
      </c>
      <c r="B122" s="156"/>
      <c r="C122" s="157"/>
      <c r="D122" s="16"/>
      <c r="E122" s="126"/>
      <c r="F122" s="127"/>
      <c r="G122" s="21" t="s">
        <v>22</v>
      </c>
      <c r="H122" s="22"/>
      <c r="I122" s="18"/>
      <c r="J122" s="19" t="str">
        <f t="shared" si="3"/>
        <v/>
      </c>
      <c r="K122" s="19" t="str">
        <f t="shared" si="4"/>
        <v/>
      </c>
    </row>
    <row r="123" spans="1:11" customFormat="1" ht="25.5" hidden="1" customHeight="1" x14ac:dyDescent="0.25">
      <c r="A123" s="1">
        <f>A117</f>
        <v>0</v>
      </c>
      <c r="B123" s="152" t="s">
        <v>80</v>
      </c>
      <c r="C123" s="153"/>
      <c r="D123" s="8"/>
      <c r="E123" s="117"/>
      <c r="F123" s="118"/>
      <c r="G123" s="38" t="s">
        <v>22</v>
      </c>
      <c r="H123" s="39"/>
      <c r="I123" s="10"/>
      <c r="J123" s="11" t="str">
        <f t="shared" si="3"/>
        <v/>
      </c>
      <c r="K123" s="11" t="str">
        <f t="shared" si="4"/>
        <v/>
      </c>
    </row>
    <row r="124" spans="1:11" customFormat="1" ht="25.5" hidden="1" customHeight="1" x14ac:dyDescent="0.25">
      <c r="A124" s="1">
        <f>A117</f>
        <v>0</v>
      </c>
      <c r="B124" s="154"/>
      <c r="C124" s="155"/>
      <c r="D124" s="12"/>
      <c r="E124" s="119"/>
      <c r="F124" s="120"/>
      <c r="G124" s="40" t="s">
        <v>22</v>
      </c>
      <c r="H124" s="41"/>
      <c r="I124" s="14"/>
      <c r="J124" s="15" t="str">
        <f t="shared" si="3"/>
        <v/>
      </c>
      <c r="K124" s="15" t="str">
        <f t="shared" si="4"/>
        <v/>
      </c>
    </row>
    <row r="125" spans="1:11" customFormat="1" ht="25.5" hidden="1" customHeight="1" thickBot="1" x14ac:dyDescent="0.3">
      <c r="A125" s="1">
        <f>A117</f>
        <v>0</v>
      </c>
      <c r="B125" s="156"/>
      <c r="C125" s="157"/>
      <c r="D125" s="16"/>
      <c r="E125" s="126"/>
      <c r="F125" s="127"/>
      <c r="G125" s="21" t="s">
        <v>22</v>
      </c>
      <c r="H125" s="22"/>
      <c r="I125" s="18"/>
      <c r="J125" s="19" t="str">
        <f t="shared" si="3"/>
        <v/>
      </c>
      <c r="K125" s="19" t="str">
        <f t="shared" si="4"/>
        <v/>
      </c>
    </row>
    <row r="126" spans="1:11" customFormat="1" ht="25.5" hidden="1" customHeight="1" x14ac:dyDescent="0.25">
      <c r="A126" s="1">
        <f>A117</f>
        <v>0</v>
      </c>
      <c r="B126" s="152" t="s">
        <v>65</v>
      </c>
      <c r="C126" s="153"/>
      <c r="D126" s="8" t="s">
        <v>66</v>
      </c>
      <c r="E126" s="158" t="s">
        <v>67</v>
      </c>
      <c r="F126" s="159"/>
      <c r="G126" s="38" t="s">
        <v>67</v>
      </c>
      <c r="H126" s="39"/>
      <c r="I126" s="10">
        <v>1</v>
      </c>
      <c r="J126" s="11" t="str">
        <f t="shared" si="3"/>
        <v/>
      </c>
      <c r="K126" s="11" t="str">
        <f t="shared" si="4"/>
        <v/>
      </c>
    </row>
    <row r="127" spans="1:11" customFormat="1" ht="25.5" hidden="1" customHeight="1" thickBot="1" x14ac:dyDescent="0.3">
      <c r="A127" s="1">
        <f>A117</f>
        <v>0</v>
      </c>
      <c r="B127" s="156"/>
      <c r="C127" s="157"/>
      <c r="D127" s="16" t="s">
        <v>68</v>
      </c>
      <c r="E127" s="160" t="s">
        <v>67</v>
      </c>
      <c r="F127" s="161"/>
      <c r="G127" s="21" t="s">
        <v>67</v>
      </c>
      <c r="H127" s="22"/>
      <c r="I127" s="18">
        <v>1</v>
      </c>
      <c r="J127" s="19" t="str">
        <f t="shared" si="3"/>
        <v/>
      </c>
      <c r="K127" s="19" t="str">
        <f t="shared" si="4"/>
        <v/>
      </c>
    </row>
    <row r="128" spans="1:11" customFormat="1" ht="25.5" hidden="1" customHeight="1" thickBot="1" x14ac:dyDescent="0.3">
      <c r="A128" s="1">
        <f>A117</f>
        <v>0</v>
      </c>
      <c r="B128" s="23"/>
      <c r="C128" s="24"/>
      <c r="D128" s="24"/>
      <c r="E128" s="24"/>
      <c r="F128" s="24"/>
      <c r="G128" s="24"/>
      <c r="H128" s="25"/>
      <c r="I128" s="25" t="s">
        <v>69</v>
      </c>
      <c r="J128" s="26" t="str">
        <f>IF(SUM(J120:J127)&gt;0,SUM(J120:J127),"")</f>
        <v/>
      </c>
      <c r="K128" s="26" t="str">
        <f>IF(SUM(K120:K127)&gt;0,SUM(K120:K127),"")</f>
        <v/>
      </c>
    </row>
    <row r="129" spans="1:13" customFormat="1" hidden="1" x14ac:dyDescent="0.25">
      <c r="A129" s="1">
        <f>A117</f>
        <v>0</v>
      </c>
      <c r="B129" s="27" t="s">
        <v>70</v>
      </c>
    </row>
    <row r="130" spans="1:13" customFormat="1" hidden="1" x14ac:dyDescent="0.25">
      <c r="A130" s="1">
        <f>A117</f>
        <v>0</v>
      </c>
      <c r="B130" s="6"/>
    </row>
    <row r="131" spans="1:13" customFormat="1" hidden="1" x14ac:dyDescent="0.25">
      <c r="A131" s="1">
        <f>A117</f>
        <v>0</v>
      </c>
      <c r="B131" s="6"/>
    </row>
    <row r="132" spans="1:13" customFormat="1" hidden="1" x14ac:dyDescent="0.25">
      <c r="A132" s="1">
        <f>A117*IF(COUNTA([1]summary!$H$72:$H$81)=0,1,0)</f>
        <v>0</v>
      </c>
      <c r="B132" s="6"/>
      <c r="C132" s="169" t="str">
        <f>$C$78</f>
        <v>Týmto zároveň potvrdzujeme, že nami predložená ponuka zodpovedá cenám obvyklým v danom mieste a čase.</v>
      </c>
      <c r="D132" s="169"/>
      <c r="E132" s="169"/>
      <c r="F132" s="169"/>
      <c r="G132" s="169"/>
      <c r="H132" s="169"/>
      <c r="I132" s="169"/>
      <c r="J132" s="169"/>
    </row>
    <row r="133" spans="1:13" customFormat="1" hidden="1" x14ac:dyDescent="0.25">
      <c r="A133" s="1">
        <f>A132</f>
        <v>0</v>
      </c>
      <c r="B133" s="6"/>
    </row>
    <row r="134" spans="1:13" customFormat="1" hidden="1" x14ac:dyDescent="0.25">
      <c r="A134" s="1">
        <f>A132</f>
        <v>0</v>
      </c>
      <c r="B134" s="6"/>
    </row>
    <row r="135" spans="1:13" customFormat="1" hidden="1" x14ac:dyDescent="0.25">
      <c r="A135" s="1">
        <f>A117*IF([1]summary!$F$12='Príloha č. 2'!M135,1,0)</f>
        <v>0</v>
      </c>
      <c r="B135" s="121" t="s">
        <v>72</v>
      </c>
      <c r="C135" s="121"/>
      <c r="D135" s="121"/>
      <c r="E135" s="121"/>
      <c r="F135" s="121"/>
      <c r="G135" s="121"/>
      <c r="H135" s="121"/>
      <c r="I135" s="121"/>
      <c r="J135" s="121"/>
      <c r="K135" s="121"/>
      <c r="M135" s="4" t="s">
        <v>73</v>
      </c>
    </row>
    <row r="136" spans="1:13" customFormat="1" hidden="1" x14ac:dyDescent="0.25">
      <c r="A136" s="1">
        <f>A135</f>
        <v>0</v>
      </c>
      <c r="B136" s="6"/>
    </row>
    <row r="137" spans="1:13" customFormat="1" ht="15" hidden="1" customHeight="1" x14ac:dyDescent="0.25">
      <c r="A137" s="1">
        <f>A135</f>
        <v>0</v>
      </c>
      <c r="B137" s="122" t="s">
        <v>74</v>
      </c>
      <c r="C137" s="122"/>
      <c r="D137" s="122"/>
      <c r="E137" s="122"/>
      <c r="F137" s="122"/>
      <c r="G137" s="122"/>
      <c r="H137" s="122"/>
      <c r="I137" s="122"/>
      <c r="J137" s="122"/>
      <c r="K137" s="122"/>
    </row>
    <row r="138" spans="1:13" customFormat="1" hidden="1" x14ac:dyDescent="0.25">
      <c r="A138" s="1">
        <f>A135</f>
        <v>0</v>
      </c>
      <c r="B138" s="6"/>
    </row>
    <row r="139" spans="1:13" customFormat="1" hidden="1" x14ac:dyDescent="0.25">
      <c r="A139" s="1">
        <f>A135</f>
        <v>0</v>
      </c>
      <c r="B139" s="6"/>
    </row>
    <row r="140" spans="1:13" customFormat="1" hidden="1" x14ac:dyDescent="0.25">
      <c r="A140" s="1">
        <f>A141</f>
        <v>0</v>
      </c>
      <c r="B140" s="6"/>
    </row>
    <row r="141" spans="1:13" customFormat="1" hidden="1" x14ac:dyDescent="0.25">
      <c r="A141" s="1">
        <f>A117*IF(COUNTA([1]summary!$H$72:$H$81)=0,IF([1]summary!$J$20="všetky predmety spolu",0,1),IF([1]summary!$E$58="cenové ponuky komplexne",0,1))</f>
        <v>0</v>
      </c>
      <c r="B141" s="6"/>
      <c r="C141" s="28" t="s">
        <v>75</v>
      </c>
      <c r="D141" s="29"/>
    </row>
    <row r="142" spans="1:13" s="30" customFormat="1" hidden="1" x14ac:dyDescent="0.25">
      <c r="A142" s="1">
        <f>A141</f>
        <v>0</v>
      </c>
      <c r="C142" s="28"/>
    </row>
    <row r="143" spans="1:13" s="30" customFormat="1" ht="15" hidden="1" customHeight="1" x14ac:dyDescent="0.25">
      <c r="A143" s="1">
        <f>A141</f>
        <v>0</v>
      </c>
      <c r="C143" s="28" t="s">
        <v>76</v>
      </c>
      <c r="D143" s="29"/>
      <c r="G143" s="31"/>
      <c r="H143" s="31"/>
      <c r="I143" s="31"/>
      <c r="J143" s="31"/>
      <c r="K143" s="31"/>
    </row>
    <row r="144" spans="1:13" s="30" customFormat="1" hidden="1" x14ac:dyDescent="0.25">
      <c r="A144" s="1">
        <f>A141</f>
        <v>0</v>
      </c>
      <c r="F144" s="32"/>
      <c r="G144" s="123" t="str">
        <f>"podpis a pečiatka "&amp;IF(COUNTA([1]summary!$H$72:$H$81)=0,"navrhovateľa","dodávateľa")</f>
        <v>podpis a pečiatka navrhovateľa</v>
      </c>
      <c r="H144" s="123"/>
      <c r="I144" s="123"/>
      <c r="J144" s="123"/>
      <c r="K144" s="123"/>
    </row>
    <row r="145" spans="1:13" s="30" customFormat="1" hidden="1" x14ac:dyDescent="0.25">
      <c r="A145" s="1">
        <f>A141</f>
        <v>0</v>
      </c>
      <c r="F145" s="32"/>
      <c r="G145" s="33"/>
      <c r="H145" s="33"/>
      <c r="I145" s="33"/>
      <c r="J145" s="33"/>
      <c r="K145" s="33"/>
    </row>
    <row r="146" spans="1:13" customFormat="1" ht="15" hidden="1" customHeight="1" x14ac:dyDescent="0.25">
      <c r="A146" s="1">
        <f>A141*IF(COUNTA([1]summary!$H$72:$H$81)=0,1,0)</f>
        <v>0</v>
      </c>
      <c r="B146" s="124" t="s">
        <v>77</v>
      </c>
      <c r="C146" s="124"/>
      <c r="D146" s="124"/>
      <c r="E146" s="124"/>
      <c r="F146" s="124"/>
      <c r="G146" s="124"/>
      <c r="H146" s="124"/>
      <c r="I146" s="124"/>
      <c r="J146" s="124"/>
      <c r="K146" s="124"/>
      <c r="L146" s="34"/>
    </row>
    <row r="147" spans="1:13" customFormat="1" hidden="1" x14ac:dyDescent="0.25">
      <c r="A147" s="1">
        <f>A146</f>
        <v>0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34"/>
    </row>
    <row r="148" spans="1:13" customFormat="1" ht="15" hidden="1" customHeight="1" x14ac:dyDescent="0.25">
      <c r="A148" s="1">
        <f>A141*IF(A146=1,0,1)</f>
        <v>0</v>
      </c>
      <c r="B148" s="124" t="s">
        <v>78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34"/>
    </row>
    <row r="149" spans="1:13" customFormat="1" hidden="1" x14ac:dyDescent="0.25">
      <c r="A149" s="1">
        <f>A148</f>
        <v>0</v>
      </c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34"/>
    </row>
    <row r="150" spans="1:13" s="1" customFormat="1" ht="21" hidden="1" x14ac:dyDescent="0.25">
      <c r="A150" s="1">
        <f>A172*A141*IF(J150="",0,1)</f>
        <v>0</v>
      </c>
      <c r="B150" s="2"/>
      <c r="C150" s="3"/>
      <c r="D150" s="3"/>
      <c r="E150" s="3"/>
      <c r="F150" s="3"/>
      <c r="G150" s="3"/>
      <c r="H150" s="3"/>
      <c r="I150" s="3"/>
      <c r="J150" s="125" t="str">
        <f>$J$4</f>
        <v xml:space="preserve">Príloha č. 2: </v>
      </c>
      <c r="K150" s="125"/>
    </row>
    <row r="151" spans="1:13" s="1" customFormat="1" ht="23.25" hidden="1" customHeight="1" x14ac:dyDescent="0.25">
      <c r="A151" s="1">
        <f>A172*A141</f>
        <v>0</v>
      </c>
      <c r="B151" s="143" t="str">
        <f>$B$5</f>
        <v>Kúpna zmluva – Príloha č. 2:</v>
      </c>
      <c r="C151" s="143"/>
      <c r="D151" s="143"/>
      <c r="E151" s="143"/>
      <c r="F151" s="143"/>
      <c r="G151" s="143"/>
      <c r="H151" s="143"/>
      <c r="I151" s="143"/>
      <c r="J151" s="143"/>
      <c r="K151" s="143"/>
      <c r="M151" s="4"/>
    </row>
    <row r="152" spans="1:13" s="1" customFormat="1" hidden="1" x14ac:dyDescent="0.25">
      <c r="A152" s="1">
        <f>A172*A141</f>
        <v>0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M152" s="4"/>
    </row>
    <row r="153" spans="1:13" s="1" customFormat="1" ht="23.25" hidden="1" customHeight="1" x14ac:dyDescent="0.25">
      <c r="A153" s="1">
        <f>A172*A141</f>
        <v>0</v>
      </c>
      <c r="B153" s="143" t="str">
        <f>$B$7</f>
        <v>Cena dodávaného predmetu zákazky</v>
      </c>
      <c r="C153" s="143"/>
      <c r="D153" s="143"/>
      <c r="E153" s="143"/>
      <c r="F153" s="143"/>
      <c r="G153" s="143"/>
      <c r="H153" s="143"/>
      <c r="I153" s="143"/>
      <c r="J153" s="143"/>
      <c r="K153" s="143"/>
      <c r="M153" s="4"/>
    </row>
    <row r="154" spans="1:13" customFormat="1" hidden="1" x14ac:dyDescent="0.25">
      <c r="A154" s="1">
        <f>A172*A141</f>
        <v>0</v>
      </c>
      <c r="B154" s="6"/>
    </row>
    <row r="155" spans="1:13" customFormat="1" ht="15" hidden="1" customHeight="1" x14ac:dyDescent="0.25">
      <c r="A155" s="1">
        <f>A172*A141</f>
        <v>0</v>
      </c>
      <c r="B15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55" s="144"/>
      <c r="D155" s="144"/>
      <c r="E155" s="144"/>
      <c r="F155" s="144"/>
      <c r="G155" s="144"/>
      <c r="H155" s="144"/>
      <c r="I155" s="144"/>
      <c r="J155" s="144"/>
      <c r="K155" s="144"/>
    </row>
    <row r="156" spans="1:13" customFormat="1" hidden="1" x14ac:dyDescent="0.25">
      <c r="A156" s="1">
        <f>A172*A141</f>
        <v>0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</row>
    <row r="157" spans="1:13" customFormat="1" hidden="1" x14ac:dyDescent="0.25">
      <c r="A157" s="1">
        <f>A172*A141</f>
        <v>0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</row>
    <row r="158" spans="1:13" customFormat="1" hidden="1" x14ac:dyDescent="0.25">
      <c r="A158" s="1">
        <f>A172*A141</f>
        <v>0</v>
      </c>
      <c r="B158" s="6"/>
    </row>
    <row r="159" spans="1:13" s="1" customFormat="1" ht="19.5" hidden="1" customHeight="1" thickBot="1" x14ac:dyDescent="0.3">
      <c r="A159" s="1">
        <f>A172*A141</f>
        <v>0</v>
      </c>
      <c r="C159" s="145" t="str">
        <f>"Identifikačné údaje "&amp;IF(COUNTA([1]summary!$H$72:$H$81)=0,"navrhovateľa:","dodávateľa:")</f>
        <v>Identifikačné údaje navrhovateľa:</v>
      </c>
      <c r="D159" s="146"/>
      <c r="E159" s="146"/>
      <c r="F159" s="146"/>
      <c r="G159" s="147"/>
    </row>
    <row r="160" spans="1:13" s="1" customFormat="1" ht="19.5" hidden="1" customHeight="1" x14ac:dyDescent="0.25">
      <c r="A160" s="1">
        <f>A172*A141</f>
        <v>0</v>
      </c>
      <c r="C160" s="148" t="s">
        <v>2</v>
      </c>
      <c r="D160" s="149"/>
      <c r="E160" s="102"/>
      <c r="F160" s="103"/>
      <c r="G160" s="104"/>
    </row>
    <row r="161" spans="1:11" s="1" customFormat="1" ht="39" hidden="1" customHeight="1" x14ac:dyDescent="0.25">
      <c r="A161" s="1">
        <f>A172*A141</f>
        <v>0</v>
      </c>
      <c r="C161" s="139" t="s">
        <v>3</v>
      </c>
      <c r="D161" s="140"/>
      <c r="E161" s="89"/>
      <c r="F161" s="90"/>
      <c r="G161" s="91"/>
    </row>
    <row r="162" spans="1:11" s="1" customFormat="1" ht="19.5" hidden="1" customHeight="1" x14ac:dyDescent="0.25">
      <c r="A162" s="1">
        <f>A172*A141</f>
        <v>0</v>
      </c>
      <c r="C162" s="141" t="s">
        <v>4</v>
      </c>
      <c r="D162" s="142"/>
      <c r="E162" s="89"/>
      <c r="F162" s="90"/>
      <c r="G162" s="91"/>
    </row>
    <row r="163" spans="1:11" s="1" customFormat="1" ht="19.5" hidden="1" customHeight="1" x14ac:dyDescent="0.25">
      <c r="A163" s="1">
        <f>A172*A141</f>
        <v>0</v>
      </c>
      <c r="C163" s="141" t="s">
        <v>5</v>
      </c>
      <c r="D163" s="142"/>
      <c r="E163" s="89"/>
      <c r="F163" s="90"/>
      <c r="G163" s="91"/>
    </row>
    <row r="164" spans="1:11" s="1" customFormat="1" ht="19.5" hidden="1" customHeight="1" x14ac:dyDescent="0.25">
      <c r="A164" s="1">
        <f>A172*A141</f>
        <v>0</v>
      </c>
      <c r="C164" s="141" t="s">
        <v>6</v>
      </c>
      <c r="D164" s="142"/>
      <c r="E164" s="89"/>
      <c r="F164" s="90"/>
      <c r="G164" s="91"/>
    </row>
    <row r="165" spans="1:11" s="1" customFormat="1" ht="19.5" hidden="1" customHeight="1" x14ac:dyDescent="0.25">
      <c r="A165" s="1">
        <f>A172*A141</f>
        <v>0</v>
      </c>
      <c r="C165" s="141" t="s">
        <v>7</v>
      </c>
      <c r="D165" s="142"/>
      <c r="E165" s="89"/>
      <c r="F165" s="90"/>
      <c r="G165" s="91"/>
    </row>
    <row r="166" spans="1:11" s="1" customFormat="1" ht="19.5" hidden="1" customHeight="1" x14ac:dyDescent="0.25">
      <c r="A166" s="1">
        <f>A172*A141</f>
        <v>0</v>
      </c>
      <c r="C166" s="141" t="s">
        <v>8</v>
      </c>
      <c r="D166" s="142"/>
      <c r="E166" s="89"/>
      <c r="F166" s="90"/>
      <c r="G166" s="91"/>
    </row>
    <row r="167" spans="1:11" s="1" customFormat="1" ht="19.5" hidden="1" customHeight="1" x14ac:dyDescent="0.25">
      <c r="A167" s="1">
        <f>A172*A141</f>
        <v>0</v>
      </c>
      <c r="C167" s="141" t="s">
        <v>9</v>
      </c>
      <c r="D167" s="142"/>
      <c r="E167" s="89"/>
      <c r="F167" s="90"/>
      <c r="G167" s="91"/>
    </row>
    <row r="168" spans="1:11" s="1" customFormat="1" ht="19.5" hidden="1" customHeight="1" x14ac:dyDescent="0.25">
      <c r="A168" s="1">
        <f>A172*A141</f>
        <v>0</v>
      </c>
      <c r="C168" s="141" t="s">
        <v>10</v>
      </c>
      <c r="D168" s="142"/>
      <c r="E168" s="89"/>
      <c r="F168" s="90"/>
      <c r="G168" s="91"/>
    </row>
    <row r="169" spans="1:11" s="1" customFormat="1" ht="19.5" hidden="1" customHeight="1" thickBot="1" x14ac:dyDescent="0.3">
      <c r="A169" s="1">
        <f>A172*A141</f>
        <v>0</v>
      </c>
      <c r="C169" s="150" t="s">
        <v>11</v>
      </c>
      <c r="D169" s="151"/>
      <c r="E169" s="107"/>
      <c r="F169" s="108"/>
      <c r="G169" s="109"/>
    </row>
    <row r="170" spans="1:11" customFormat="1" hidden="1" x14ac:dyDescent="0.25">
      <c r="A170" s="1">
        <f>A172*A141</f>
        <v>0</v>
      </c>
      <c r="B170" s="6"/>
    </row>
    <row r="171" spans="1:11" customFormat="1" hidden="1" x14ac:dyDescent="0.25">
      <c r="A171" s="1">
        <f>A172*A141</f>
        <v>0</v>
      </c>
      <c r="B171" s="6"/>
    </row>
    <row r="172" spans="1:11" customFormat="1" hidden="1" x14ac:dyDescent="0.25">
      <c r="A172">
        <f>IF(D172&lt;&gt;"",1,0)</f>
        <v>0</v>
      </c>
      <c r="B172" s="162" t="s">
        <v>12</v>
      </c>
      <c r="C172" s="162"/>
      <c r="D172" s="163" t="str">
        <f>IF([1]summary!$B$39&lt;&gt;"",[1]summary!$B$39,"")</f>
        <v/>
      </c>
      <c r="E172" s="163"/>
      <c r="F172" s="163"/>
      <c r="G172" s="163"/>
      <c r="H172" s="163"/>
      <c r="I172" s="163"/>
      <c r="J172" s="163"/>
      <c r="K172" s="7"/>
    </row>
    <row r="173" spans="1:11" customFormat="1" hidden="1" x14ac:dyDescent="0.25">
      <c r="A173" s="1">
        <f>A172</f>
        <v>0</v>
      </c>
      <c r="B173" s="6"/>
    </row>
    <row r="174" spans="1:11" customFormat="1" ht="54.95" hidden="1" customHeight="1" thickBot="1" x14ac:dyDescent="0.3">
      <c r="A174" s="1">
        <f>A172</f>
        <v>0</v>
      </c>
      <c r="B174" s="164" t="s">
        <v>13</v>
      </c>
      <c r="C174" s="165"/>
      <c r="D174" s="166"/>
      <c r="E174" s="167" t="s">
        <v>14</v>
      </c>
      <c r="F174" s="168"/>
      <c r="G174" s="35" t="s">
        <v>15</v>
      </c>
      <c r="H174" s="36" t="s">
        <v>16</v>
      </c>
      <c r="I174" s="35" t="s">
        <v>17</v>
      </c>
      <c r="J174" s="37" t="s">
        <v>18</v>
      </c>
      <c r="K174" s="37" t="s">
        <v>19</v>
      </c>
    </row>
    <row r="175" spans="1:11" customFormat="1" ht="25.5" hidden="1" customHeight="1" x14ac:dyDescent="0.25">
      <c r="A175" s="1">
        <f>A172</f>
        <v>0</v>
      </c>
      <c r="B175" s="152" t="s">
        <v>79</v>
      </c>
      <c r="C175" s="153"/>
      <c r="D175" s="8"/>
      <c r="E175" s="117"/>
      <c r="F175" s="118"/>
      <c r="G175" s="38" t="s">
        <v>22</v>
      </c>
      <c r="H175" s="39"/>
      <c r="I175" s="10"/>
      <c r="J175" s="11" t="str">
        <f t="shared" ref="J175:J182" si="5">IF(AND(H175&lt;&gt;"",I175&lt;&gt;""),H175*I175,"")</f>
        <v/>
      </c>
      <c r="K175" s="11" t="str">
        <f t="shared" ref="K175:K182" si="6">IF(J175&lt;&gt;"",J175*1.2,"")</f>
        <v/>
      </c>
    </row>
    <row r="176" spans="1:11" customFormat="1" ht="25.5" hidden="1" customHeight="1" x14ac:dyDescent="0.25">
      <c r="A176" s="1">
        <f>A172</f>
        <v>0</v>
      </c>
      <c r="B176" s="154"/>
      <c r="C176" s="155"/>
      <c r="D176" s="12"/>
      <c r="E176" s="119"/>
      <c r="F176" s="120"/>
      <c r="G176" s="40" t="s">
        <v>22</v>
      </c>
      <c r="H176" s="41"/>
      <c r="I176" s="14"/>
      <c r="J176" s="15" t="str">
        <f t="shared" si="5"/>
        <v/>
      </c>
      <c r="K176" s="15" t="str">
        <f t="shared" si="6"/>
        <v/>
      </c>
    </row>
    <row r="177" spans="1:13" customFormat="1" ht="25.5" hidden="1" customHeight="1" thickBot="1" x14ac:dyDescent="0.3">
      <c r="A177" s="1">
        <f>A172</f>
        <v>0</v>
      </c>
      <c r="B177" s="156"/>
      <c r="C177" s="157"/>
      <c r="D177" s="16"/>
      <c r="E177" s="126"/>
      <c r="F177" s="127"/>
      <c r="G177" s="21" t="s">
        <v>22</v>
      </c>
      <c r="H177" s="22"/>
      <c r="I177" s="18"/>
      <c r="J177" s="19" t="str">
        <f t="shared" si="5"/>
        <v/>
      </c>
      <c r="K177" s="19" t="str">
        <f t="shared" si="6"/>
        <v/>
      </c>
    </row>
    <row r="178" spans="1:13" customFormat="1" ht="25.5" hidden="1" customHeight="1" x14ac:dyDescent="0.25">
      <c r="A178" s="1">
        <f>A172</f>
        <v>0</v>
      </c>
      <c r="B178" s="152" t="s">
        <v>80</v>
      </c>
      <c r="C178" s="153"/>
      <c r="D178" s="8"/>
      <c r="E178" s="117"/>
      <c r="F178" s="118"/>
      <c r="G178" s="38" t="s">
        <v>22</v>
      </c>
      <c r="H178" s="39"/>
      <c r="I178" s="10"/>
      <c r="J178" s="11" t="str">
        <f t="shared" si="5"/>
        <v/>
      </c>
      <c r="K178" s="11" t="str">
        <f t="shared" si="6"/>
        <v/>
      </c>
    </row>
    <row r="179" spans="1:13" customFormat="1" ht="25.5" hidden="1" customHeight="1" x14ac:dyDescent="0.25">
      <c r="A179" s="1">
        <f>A172</f>
        <v>0</v>
      </c>
      <c r="B179" s="154"/>
      <c r="C179" s="155"/>
      <c r="D179" s="12"/>
      <c r="E179" s="119"/>
      <c r="F179" s="120"/>
      <c r="G179" s="40" t="s">
        <v>22</v>
      </c>
      <c r="H179" s="41"/>
      <c r="I179" s="14"/>
      <c r="J179" s="15" t="str">
        <f t="shared" si="5"/>
        <v/>
      </c>
      <c r="K179" s="15" t="str">
        <f t="shared" si="6"/>
        <v/>
      </c>
    </row>
    <row r="180" spans="1:13" customFormat="1" ht="25.5" hidden="1" customHeight="1" thickBot="1" x14ac:dyDescent="0.3">
      <c r="A180" s="1">
        <f>A172</f>
        <v>0</v>
      </c>
      <c r="B180" s="156"/>
      <c r="C180" s="157"/>
      <c r="D180" s="16"/>
      <c r="E180" s="126"/>
      <c r="F180" s="127"/>
      <c r="G180" s="21" t="s">
        <v>22</v>
      </c>
      <c r="H180" s="22"/>
      <c r="I180" s="18"/>
      <c r="J180" s="19" t="str">
        <f t="shared" si="5"/>
        <v/>
      </c>
      <c r="K180" s="19" t="str">
        <f t="shared" si="6"/>
        <v/>
      </c>
    </row>
    <row r="181" spans="1:13" customFormat="1" ht="25.5" hidden="1" customHeight="1" x14ac:dyDescent="0.25">
      <c r="A181" s="1">
        <f>A172</f>
        <v>0</v>
      </c>
      <c r="B181" s="152" t="s">
        <v>65</v>
      </c>
      <c r="C181" s="153"/>
      <c r="D181" s="8" t="s">
        <v>66</v>
      </c>
      <c r="E181" s="158" t="s">
        <v>67</v>
      </c>
      <c r="F181" s="159"/>
      <c r="G181" s="38" t="s">
        <v>67</v>
      </c>
      <c r="H181" s="39"/>
      <c r="I181" s="10">
        <v>1</v>
      </c>
      <c r="J181" s="11" t="str">
        <f t="shared" si="5"/>
        <v/>
      </c>
      <c r="K181" s="11" t="str">
        <f t="shared" si="6"/>
        <v/>
      </c>
    </row>
    <row r="182" spans="1:13" customFormat="1" ht="25.5" hidden="1" customHeight="1" thickBot="1" x14ac:dyDescent="0.3">
      <c r="A182" s="1">
        <f>A172</f>
        <v>0</v>
      </c>
      <c r="B182" s="156"/>
      <c r="C182" s="157"/>
      <c r="D182" s="16" t="s">
        <v>68</v>
      </c>
      <c r="E182" s="160" t="s">
        <v>67</v>
      </c>
      <c r="F182" s="161"/>
      <c r="G182" s="21" t="s">
        <v>67</v>
      </c>
      <c r="H182" s="22"/>
      <c r="I182" s="18">
        <v>1</v>
      </c>
      <c r="J182" s="19" t="str">
        <f t="shared" si="5"/>
        <v/>
      </c>
      <c r="K182" s="19" t="str">
        <f t="shared" si="6"/>
        <v/>
      </c>
    </row>
    <row r="183" spans="1:13" customFormat="1" ht="25.5" hidden="1" customHeight="1" thickBot="1" x14ac:dyDescent="0.3">
      <c r="A183" s="1">
        <f>A172</f>
        <v>0</v>
      </c>
      <c r="B183" s="23"/>
      <c r="C183" s="24"/>
      <c r="D183" s="24"/>
      <c r="E183" s="24"/>
      <c r="F183" s="24"/>
      <c r="G183" s="24"/>
      <c r="H183" s="25"/>
      <c r="I183" s="25" t="s">
        <v>69</v>
      </c>
      <c r="J183" s="26" t="str">
        <f>IF(SUM(J175:J182)&gt;0,SUM(J175:J182),"")</f>
        <v/>
      </c>
      <c r="K183" s="26" t="str">
        <f>IF(SUM(K175:K182)&gt;0,SUM(K175:K182),"")</f>
        <v/>
      </c>
    </row>
    <row r="184" spans="1:13" customFormat="1" hidden="1" x14ac:dyDescent="0.25">
      <c r="A184" s="1">
        <f>A172</f>
        <v>0</v>
      </c>
      <c r="B184" s="27" t="s">
        <v>70</v>
      </c>
    </row>
    <row r="185" spans="1:13" customFormat="1" hidden="1" x14ac:dyDescent="0.25">
      <c r="A185" s="1">
        <f>A172</f>
        <v>0</v>
      </c>
      <c r="B185" s="6"/>
    </row>
    <row r="186" spans="1:13" customFormat="1" hidden="1" x14ac:dyDescent="0.25">
      <c r="A186" s="1">
        <f>A172</f>
        <v>0</v>
      </c>
      <c r="B186" s="6"/>
    </row>
    <row r="187" spans="1:13" customFormat="1" ht="15" hidden="1" customHeight="1" x14ac:dyDescent="0.25">
      <c r="A187" s="1">
        <f>A172*IF(COUNTA([1]summary!$H$72:$H$81)=0,1,0)</f>
        <v>0</v>
      </c>
      <c r="B187" s="6"/>
      <c r="C187" s="169" t="str">
        <f>$C$78</f>
        <v>Týmto zároveň potvrdzujeme, že nami predložená ponuka zodpovedá cenám obvyklým v danom mieste a čase.</v>
      </c>
      <c r="D187" s="169"/>
      <c r="E187" s="169"/>
      <c r="F187" s="169"/>
      <c r="G187" s="169"/>
      <c r="H187" s="169"/>
      <c r="I187" s="169"/>
      <c r="J187" s="169"/>
    </row>
    <row r="188" spans="1:13" customFormat="1" hidden="1" x14ac:dyDescent="0.25">
      <c r="A188" s="1">
        <f>A187</f>
        <v>0</v>
      </c>
      <c r="B188" s="6"/>
    </row>
    <row r="189" spans="1:13" customFormat="1" hidden="1" x14ac:dyDescent="0.25">
      <c r="A189" s="1">
        <f>A187</f>
        <v>0</v>
      </c>
      <c r="B189" s="6"/>
    </row>
    <row r="190" spans="1:13" customFormat="1" hidden="1" x14ac:dyDescent="0.25">
      <c r="A190" s="1">
        <f>A172*IF([1]summary!$F$12='Príloha č. 2'!M190,1,0)</f>
        <v>0</v>
      </c>
      <c r="B190" s="121" t="s">
        <v>72</v>
      </c>
      <c r="C190" s="121"/>
      <c r="D190" s="121"/>
      <c r="E190" s="121"/>
      <c r="F190" s="121"/>
      <c r="G190" s="121"/>
      <c r="H190" s="121"/>
      <c r="I190" s="121"/>
      <c r="J190" s="121"/>
      <c r="K190" s="121"/>
      <c r="M190" s="4" t="s">
        <v>73</v>
      </c>
    </row>
    <row r="191" spans="1:13" customFormat="1" hidden="1" x14ac:dyDescent="0.25">
      <c r="A191" s="1">
        <f>A190</f>
        <v>0</v>
      </c>
      <c r="B191" s="6"/>
    </row>
    <row r="192" spans="1:13" customFormat="1" ht="15" hidden="1" customHeight="1" x14ac:dyDescent="0.25">
      <c r="A192" s="1">
        <f>A190</f>
        <v>0</v>
      </c>
      <c r="B192" s="122" t="s">
        <v>74</v>
      </c>
      <c r="C192" s="122"/>
      <c r="D192" s="122"/>
      <c r="E192" s="122"/>
      <c r="F192" s="122"/>
      <c r="G192" s="122"/>
      <c r="H192" s="122"/>
      <c r="I192" s="122"/>
      <c r="J192" s="122"/>
      <c r="K192" s="122"/>
    </row>
    <row r="193" spans="1:13" customFormat="1" hidden="1" x14ac:dyDescent="0.25">
      <c r="A193" s="1">
        <f>A190</f>
        <v>0</v>
      </c>
      <c r="B193" s="6"/>
    </row>
    <row r="194" spans="1:13" customFormat="1" hidden="1" x14ac:dyDescent="0.25">
      <c r="A194" s="1">
        <f>A190</f>
        <v>0</v>
      </c>
      <c r="B194" s="6"/>
    </row>
    <row r="195" spans="1:13" customFormat="1" hidden="1" x14ac:dyDescent="0.25">
      <c r="A195" s="1">
        <f>A196</f>
        <v>0</v>
      </c>
      <c r="B195" s="6"/>
    </row>
    <row r="196" spans="1:13" customFormat="1" hidden="1" x14ac:dyDescent="0.25">
      <c r="A196" s="1">
        <f>A172*IF(COUNTA([1]summary!$H$72:$H$81)=0,IF([1]summary!$J$20="všetky predmety spolu",0,1),IF([1]summary!$E$58="cenové ponuky komplexne",0,1))</f>
        <v>0</v>
      </c>
      <c r="B196" s="6"/>
      <c r="C196" s="28" t="s">
        <v>75</v>
      </c>
      <c r="D196" s="29"/>
    </row>
    <row r="197" spans="1:13" s="30" customFormat="1" hidden="1" x14ac:dyDescent="0.25">
      <c r="A197" s="1">
        <f>A196</f>
        <v>0</v>
      </c>
      <c r="C197" s="28"/>
    </row>
    <row r="198" spans="1:13" s="30" customFormat="1" ht="15" hidden="1" customHeight="1" x14ac:dyDescent="0.25">
      <c r="A198" s="1">
        <f>A196</f>
        <v>0</v>
      </c>
      <c r="C198" s="28" t="s">
        <v>76</v>
      </c>
      <c r="D198" s="29"/>
      <c r="G198" s="31"/>
      <c r="H198" s="31"/>
      <c r="I198" s="31"/>
      <c r="J198" s="31"/>
      <c r="K198" s="31"/>
    </row>
    <row r="199" spans="1:13" s="30" customFormat="1" hidden="1" x14ac:dyDescent="0.25">
      <c r="A199" s="1">
        <f>A196</f>
        <v>0</v>
      </c>
      <c r="F199" s="32"/>
      <c r="G199" s="123" t="str">
        <f>"podpis a pečiatka "&amp;IF(COUNTA([1]summary!$H$72:$H$81)=0,"navrhovateľa","dodávateľa")</f>
        <v>podpis a pečiatka navrhovateľa</v>
      </c>
      <c r="H199" s="123"/>
      <c r="I199" s="123"/>
      <c r="J199" s="123"/>
      <c r="K199" s="123"/>
    </row>
    <row r="200" spans="1:13" s="30" customFormat="1" hidden="1" x14ac:dyDescent="0.25">
      <c r="A200" s="1">
        <f>A196</f>
        <v>0</v>
      </c>
      <c r="F200" s="32"/>
      <c r="G200" s="33"/>
      <c r="H200" s="33"/>
      <c r="I200" s="33"/>
      <c r="J200" s="33"/>
      <c r="K200" s="33"/>
    </row>
    <row r="201" spans="1:13" customFormat="1" ht="15" hidden="1" customHeight="1" x14ac:dyDescent="0.25">
      <c r="A201" s="1">
        <f>A196*IF(COUNTA([1]summary!$H$72:$H$81)=0,1,0)</f>
        <v>0</v>
      </c>
      <c r="B201" s="124" t="s">
        <v>77</v>
      </c>
      <c r="C201" s="124"/>
      <c r="D201" s="124"/>
      <c r="E201" s="124"/>
      <c r="F201" s="124"/>
      <c r="G201" s="124"/>
      <c r="H201" s="124"/>
      <c r="I201" s="124"/>
      <c r="J201" s="124"/>
      <c r="K201" s="124"/>
      <c r="L201" s="34"/>
    </row>
    <row r="202" spans="1:13" customFormat="1" hidden="1" x14ac:dyDescent="0.25">
      <c r="A202" s="1">
        <f>A201</f>
        <v>0</v>
      </c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34"/>
    </row>
    <row r="203" spans="1:13" customFormat="1" ht="15" hidden="1" customHeight="1" x14ac:dyDescent="0.25">
      <c r="A203" s="1">
        <f>A196*IF(A201=1,0,1)</f>
        <v>0</v>
      </c>
      <c r="B203" s="124" t="s">
        <v>78</v>
      </c>
      <c r="C203" s="124"/>
      <c r="D203" s="124"/>
      <c r="E203" s="124"/>
      <c r="F203" s="124"/>
      <c r="G203" s="124"/>
      <c r="H203" s="124"/>
      <c r="I203" s="124"/>
      <c r="J203" s="124"/>
      <c r="K203" s="124"/>
      <c r="L203" s="34"/>
    </row>
    <row r="204" spans="1:13" customFormat="1" hidden="1" x14ac:dyDescent="0.25">
      <c r="A204" s="1">
        <f>A203</f>
        <v>0</v>
      </c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34"/>
    </row>
    <row r="205" spans="1:13" s="1" customFormat="1" ht="21" hidden="1" x14ac:dyDescent="0.25">
      <c r="A205" s="1">
        <f>A227*A196*IF(J205="",0,1)</f>
        <v>0</v>
      </c>
      <c r="B205" s="2"/>
      <c r="C205" s="3"/>
      <c r="D205" s="3"/>
      <c r="E205" s="3"/>
      <c r="F205" s="3"/>
      <c r="G205" s="3"/>
      <c r="H205" s="3"/>
      <c r="I205" s="3"/>
      <c r="J205" s="125" t="str">
        <f>$J$4</f>
        <v xml:space="preserve">Príloha č. 2: </v>
      </c>
      <c r="K205" s="125"/>
    </row>
    <row r="206" spans="1:13" s="1" customFormat="1" ht="23.25" hidden="1" customHeight="1" x14ac:dyDescent="0.25">
      <c r="A206" s="1">
        <f>A227*A196</f>
        <v>0</v>
      </c>
      <c r="B206" s="143" t="str">
        <f>$B$5</f>
        <v>Kúpna zmluva – Príloha č. 2:</v>
      </c>
      <c r="C206" s="143"/>
      <c r="D206" s="143"/>
      <c r="E206" s="143"/>
      <c r="F206" s="143"/>
      <c r="G206" s="143"/>
      <c r="H206" s="143"/>
      <c r="I206" s="143"/>
      <c r="J206" s="143"/>
      <c r="K206" s="143"/>
      <c r="M206" s="4"/>
    </row>
    <row r="207" spans="1:13" s="1" customFormat="1" hidden="1" x14ac:dyDescent="0.25">
      <c r="A207" s="1">
        <f>A227*A196</f>
        <v>0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M207" s="4"/>
    </row>
    <row r="208" spans="1:13" s="1" customFormat="1" ht="23.25" hidden="1" customHeight="1" x14ac:dyDescent="0.25">
      <c r="A208" s="1">
        <f>A227*A196</f>
        <v>0</v>
      </c>
      <c r="B208" s="143" t="str">
        <f>$B$7</f>
        <v>Cena dodávaného predmetu zákazky</v>
      </c>
      <c r="C208" s="143"/>
      <c r="D208" s="143"/>
      <c r="E208" s="143"/>
      <c r="F208" s="143"/>
      <c r="G208" s="143"/>
      <c r="H208" s="143"/>
      <c r="I208" s="143"/>
      <c r="J208" s="143"/>
      <c r="K208" s="143"/>
      <c r="M208" s="4"/>
    </row>
    <row r="209" spans="1:11" customFormat="1" hidden="1" x14ac:dyDescent="0.25">
      <c r="A209" s="1">
        <f>A227*A196</f>
        <v>0</v>
      </c>
      <c r="B209" s="6"/>
    </row>
    <row r="210" spans="1:11" customFormat="1" ht="15" hidden="1" customHeight="1" x14ac:dyDescent="0.25">
      <c r="A210" s="1">
        <f>A227*A196</f>
        <v>0</v>
      </c>
      <c r="B21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210" s="144"/>
      <c r="D210" s="144"/>
      <c r="E210" s="144"/>
      <c r="F210" s="144"/>
      <c r="G210" s="144"/>
      <c r="H210" s="144"/>
      <c r="I210" s="144"/>
      <c r="J210" s="144"/>
      <c r="K210" s="144"/>
    </row>
    <row r="211" spans="1:11" customFormat="1" hidden="1" x14ac:dyDescent="0.25">
      <c r="A211" s="1">
        <f>A227*A196</f>
        <v>0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</row>
    <row r="212" spans="1:11" customFormat="1" hidden="1" x14ac:dyDescent="0.25">
      <c r="A212" s="1">
        <f>A227*A196</f>
        <v>0</v>
      </c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</row>
    <row r="213" spans="1:11" customFormat="1" hidden="1" x14ac:dyDescent="0.25">
      <c r="A213" s="1">
        <f>A227*A196</f>
        <v>0</v>
      </c>
      <c r="B213" s="6"/>
    </row>
    <row r="214" spans="1:11" s="1" customFormat="1" ht="19.5" hidden="1" customHeight="1" thickBot="1" x14ac:dyDescent="0.3">
      <c r="A214" s="1">
        <f>A227*A196</f>
        <v>0</v>
      </c>
      <c r="C214" s="145" t="str">
        <f>"Identifikačné údaje "&amp;IF(COUNTA([1]summary!$H$72:$H$81)=0,"navrhovateľa:","dodávateľa:")</f>
        <v>Identifikačné údaje navrhovateľa:</v>
      </c>
      <c r="D214" s="146"/>
      <c r="E214" s="146"/>
      <c r="F214" s="146"/>
      <c r="G214" s="147"/>
    </row>
    <row r="215" spans="1:11" s="1" customFormat="1" ht="19.5" hidden="1" customHeight="1" x14ac:dyDescent="0.25">
      <c r="A215" s="1">
        <f>A227*A196</f>
        <v>0</v>
      </c>
      <c r="C215" s="148" t="s">
        <v>2</v>
      </c>
      <c r="D215" s="149"/>
      <c r="E215" s="102"/>
      <c r="F215" s="103"/>
      <c r="G215" s="104"/>
    </row>
    <row r="216" spans="1:11" s="1" customFormat="1" ht="39" hidden="1" customHeight="1" x14ac:dyDescent="0.25">
      <c r="A216" s="1">
        <f>A227*A196</f>
        <v>0</v>
      </c>
      <c r="C216" s="139" t="s">
        <v>3</v>
      </c>
      <c r="D216" s="140"/>
      <c r="E216" s="89"/>
      <c r="F216" s="90"/>
      <c r="G216" s="91"/>
    </row>
    <row r="217" spans="1:11" s="1" customFormat="1" ht="19.5" hidden="1" customHeight="1" x14ac:dyDescent="0.25">
      <c r="A217" s="1">
        <f>A227*A196</f>
        <v>0</v>
      </c>
      <c r="C217" s="141" t="s">
        <v>4</v>
      </c>
      <c r="D217" s="142"/>
      <c r="E217" s="89"/>
      <c r="F217" s="90"/>
      <c r="G217" s="91"/>
    </row>
    <row r="218" spans="1:11" s="1" customFormat="1" ht="19.5" hidden="1" customHeight="1" x14ac:dyDescent="0.25">
      <c r="A218" s="1">
        <f>A227*A196</f>
        <v>0</v>
      </c>
      <c r="C218" s="141" t="s">
        <v>5</v>
      </c>
      <c r="D218" s="142"/>
      <c r="E218" s="89"/>
      <c r="F218" s="90"/>
      <c r="G218" s="91"/>
    </row>
    <row r="219" spans="1:11" s="1" customFormat="1" ht="19.5" hidden="1" customHeight="1" x14ac:dyDescent="0.25">
      <c r="A219" s="1">
        <f>A227*A196</f>
        <v>0</v>
      </c>
      <c r="C219" s="141" t="s">
        <v>6</v>
      </c>
      <c r="D219" s="142"/>
      <c r="E219" s="89"/>
      <c r="F219" s="90"/>
      <c r="G219" s="91"/>
    </row>
    <row r="220" spans="1:11" s="1" customFormat="1" ht="19.5" hidden="1" customHeight="1" x14ac:dyDescent="0.25">
      <c r="A220" s="1">
        <f>A227*A196</f>
        <v>0</v>
      </c>
      <c r="C220" s="141" t="s">
        <v>7</v>
      </c>
      <c r="D220" s="142"/>
      <c r="E220" s="89"/>
      <c r="F220" s="90"/>
      <c r="G220" s="91"/>
    </row>
    <row r="221" spans="1:11" s="1" customFormat="1" ht="19.5" hidden="1" customHeight="1" x14ac:dyDescent="0.25">
      <c r="A221" s="1">
        <f>A227*A196</f>
        <v>0</v>
      </c>
      <c r="C221" s="141" t="s">
        <v>8</v>
      </c>
      <c r="D221" s="142"/>
      <c r="E221" s="89"/>
      <c r="F221" s="90"/>
      <c r="G221" s="91"/>
    </row>
    <row r="222" spans="1:11" s="1" customFormat="1" ht="19.5" hidden="1" customHeight="1" x14ac:dyDescent="0.25">
      <c r="A222" s="1">
        <f>A227*A196</f>
        <v>0</v>
      </c>
      <c r="C222" s="141" t="s">
        <v>9</v>
      </c>
      <c r="D222" s="142"/>
      <c r="E222" s="89"/>
      <c r="F222" s="90"/>
      <c r="G222" s="91"/>
    </row>
    <row r="223" spans="1:11" s="1" customFormat="1" ht="19.5" hidden="1" customHeight="1" x14ac:dyDescent="0.25">
      <c r="A223" s="1">
        <f>A227*A196</f>
        <v>0</v>
      </c>
      <c r="C223" s="141" t="s">
        <v>10</v>
      </c>
      <c r="D223" s="142"/>
      <c r="E223" s="89"/>
      <c r="F223" s="90"/>
      <c r="G223" s="91"/>
    </row>
    <row r="224" spans="1:11" s="1" customFormat="1" ht="19.5" hidden="1" customHeight="1" thickBot="1" x14ac:dyDescent="0.3">
      <c r="A224" s="1">
        <f>A227*A196</f>
        <v>0</v>
      </c>
      <c r="C224" s="150" t="s">
        <v>11</v>
      </c>
      <c r="D224" s="151"/>
      <c r="E224" s="107"/>
      <c r="F224" s="108"/>
      <c r="G224" s="109"/>
    </row>
    <row r="225" spans="1:11" customFormat="1" hidden="1" x14ac:dyDescent="0.25">
      <c r="A225" s="1">
        <f>A227*A196</f>
        <v>0</v>
      </c>
      <c r="B225" s="6"/>
    </row>
    <row r="226" spans="1:11" customFormat="1" hidden="1" x14ac:dyDescent="0.25">
      <c r="A226" s="1">
        <f>A227*A196</f>
        <v>0</v>
      </c>
      <c r="B226" s="6"/>
    </row>
    <row r="227" spans="1:11" customFormat="1" hidden="1" x14ac:dyDescent="0.25">
      <c r="A227">
        <f>IF(D227&lt;&gt;"",1,0)</f>
        <v>0</v>
      </c>
      <c r="B227" s="162" t="s">
        <v>12</v>
      </c>
      <c r="C227" s="162"/>
      <c r="D227" s="163" t="str">
        <f>IF([1]summary!$B$40&lt;&gt;"",[1]summary!$B$40,"")</f>
        <v/>
      </c>
      <c r="E227" s="163"/>
      <c r="F227" s="163"/>
      <c r="G227" s="163"/>
      <c r="H227" s="163"/>
      <c r="I227" s="163"/>
      <c r="J227" s="163"/>
      <c r="K227" s="7"/>
    </row>
    <row r="228" spans="1:11" customFormat="1" hidden="1" x14ac:dyDescent="0.25">
      <c r="A228" s="1">
        <f>A227</f>
        <v>0</v>
      </c>
      <c r="B228" s="6"/>
    </row>
    <row r="229" spans="1:11" customFormat="1" ht="54.95" hidden="1" customHeight="1" thickBot="1" x14ac:dyDescent="0.3">
      <c r="A229" s="1">
        <f>A227</f>
        <v>0</v>
      </c>
      <c r="B229" s="164" t="s">
        <v>13</v>
      </c>
      <c r="C229" s="165"/>
      <c r="D229" s="166"/>
      <c r="E229" s="167" t="s">
        <v>14</v>
      </c>
      <c r="F229" s="168"/>
      <c r="G229" s="35" t="s">
        <v>15</v>
      </c>
      <c r="H229" s="36" t="s">
        <v>16</v>
      </c>
      <c r="I229" s="35" t="s">
        <v>17</v>
      </c>
      <c r="J229" s="37" t="s">
        <v>18</v>
      </c>
      <c r="K229" s="37" t="s">
        <v>19</v>
      </c>
    </row>
    <row r="230" spans="1:11" customFormat="1" ht="25.5" hidden="1" customHeight="1" x14ac:dyDescent="0.25">
      <c r="A230" s="1">
        <f>A227</f>
        <v>0</v>
      </c>
      <c r="B230" s="152" t="s">
        <v>79</v>
      </c>
      <c r="C230" s="153"/>
      <c r="D230" s="8"/>
      <c r="E230" s="117"/>
      <c r="F230" s="118"/>
      <c r="G230" s="38" t="s">
        <v>22</v>
      </c>
      <c r="H230" s="39"/>
      <c r="I230" s="10"/>
      <c r="J230" s="11" t="str">
        <f t="shared" ref="J230:J237" si="7">IF(AND(H230&lt;&gt;"",I230&lt;&gt;""),H230*I230,"")</f>
        <v/>
      </c>
      <c r="K230" s="11" t="str">
        <f t="shared" ref="K230:K237" si="8">IF(J230&lt;&gt;"",J230*1.2,"")</f>
        <v/>
      </c>
    </row>
    <row r="231" spans="1:11" customFormat="1" ht="25.5" hidden="1" customHeight="1" x14ac:dyDescent="0.25">
      <c r="A231" s="1">
        <f>A227</f>
        <v>0</v>
      </c>
      <c r="B231" s="154"/>
      <c r="C231" s="155"/>
      <c r="D231" s="12"/>
      <c r="E231" s="119"/>
      <c r="F231" s="120"/>
      <c r="G231" s="40" t="s">
        <v>22</v>
      </c>
      <c r="H231" s="41"/>
      <c r="I231" s="14"/>
      <c r="J231" s="15" t="str">
        <f t="shared" si="7"/>
        <v/>
      </c>
      <c r="K231" s="15" t="str">
        <f t="shared" si="8"/>
        <v/>
      </c>
    </row>
    <row r="232" spans="1:11" customFormat="1" ht="25.5" hidden="1" customHeight="1" thickBot="1" x14ac:dyDescent="0.3">
      <c r="A232" s="1">
        <f>A227</f>
        <v>0</v>
      </c>
      <c r="B232" s="156"/>
      <c r="C232" s="157"/>
      <c r="D232" s="16"/>
      <c r="E232" s="126"/>
      <c r="F232" s="127"/>
      <c r="G232" s="21" t="s">
        <v>22</v>
      </c>
      <c r="H232" s="22"/>
      <c r="I232" s="18"/>
      <c r="J232" s="19" t="str">
        <f t="shared" si="7"/>
        <v/>
      </c>
      <c r="K232" s="19" t="str">
        <f t="shared" si="8"/>
        <v/>
      </c>
    </row>
    <row r="233" spans="1:11" customFormat="1" ht="25.5" hidden="1" customHeight="1" x14ac:dyDescent="0.25">
      <c r="A233" s="1">
        <f>A227</f>
        <v>0</v>
      </c>
      <c r="B233" s="152" t="s">
        <v>80</v>
      </c>
      <c r="C233" s="153"/>
      <c r="D233" s="8"/>
      <c r="E233" s="117"/>
      <c r="F233" s="118"/>
      <c r="G233" s="38" t="s">
        <v>22</v>
      </c>
      <c r="H233" s="39"/>
      <c r="I233" s="10"/>
      <c r="J233" s="11" t="str">
        <f t="shared" si="7"/>
        <v/>
      </c>
      <c r="K233" s="11" t="str">
        <f t="shared" si="8"/>
        <v/>
      </c>
    </row>
    <row r="234" spans="1:11" customFormat="1" ht="25.5" hidden="1" customHeight="1" x14ac:dyDescent="0.25">
      <c r="A234" s="1">
        <f>A227</f>
        <v>0</v>
      </c>
      <c r="B234" s="154"/>
      <c r="C234" s="155"/>
      <c r="D234" s="12"/>
      <c r="E234" s="119"/>
      <c r="F234" s="120"/>
      <c r="G234" s="40" t="s">
        <v>22</v>
      </c>
      <c r="H234" s="41"/>
      <c r="I234" s="14"/>
      <c r="J234" s="15" t="str">
        <f t="shared" si="7"/>
        <v/>
      </c>
      <c r="K234" s="15" t="str">
        <f t="shared" si="8"/>
        <v/>
      </c>
    </row>
    <row r="235" spans="1:11" customFormat="1" ht="25.5" hidden="1" customHeight="1" thickBot="1" x14ac:dyDescent="0.3">
      <c r="A235" s="1">
        <f>A227</f>
        <v>0</v>
      </c>
      <c r="B235" s="156"/>
      <c r="C235" s="157"/>
      <c r="D235" s="16"/>
      <c r="E235" s="126"/>
      <c r="F235" s="127"/>
      <c r="G235" s="21" t="s">
        <v>22</v>
      </c>
      <c r="H235" s="22"/>
      <c r="I235" s="18"/>
      <c r="J235" s="19" t="str">
        <f t="shared" si="7"/>
        <v/>
      </c>
      <c r="K235" s="19" t="str">
        <f t="shared" si="8"/>
        <v/>
      </c>
    </row>
    <row r="236" spans="1:11" customFormat="1" ht="25.5" hidden="1" customHeight="1" x14ac:dyDescent="0.25">
      <c r="A236" s="1">
        <f>A227</f>
        <v>0</v>
      </c>
      <c r="B236" s="152" t="s">
        <v>65</v>
      </c>
      <c r="C236" s="153"/>
      <c r="D236" s="8" t="s">
        <v>66</v>
      </c>
      <c r="E236" s="158" t="s">
        <v>67</v>
      </c>
      <c r="F236" s="159"/>
      <c r="G236" s="38" t="s">
        <v>67</v>
      </c>
      <c r="H236" s="39"/>
      <c r="I236" s="10">
        <v>1</v>
      </c>
      <c r="J236" s="11" t="str">
        <f t="shared" si="7"/>
        <v/>
      </c>
      <c r="K236" s="11" t="str">
        <f t="shared" si="8"/>
        <v/>
      </c>
    </row>
    <row r="237" spans="1:11" customFormat="1" ht="25.5" hidden="1" customHeight="1" thickBot="1" x14ac:dyDescent="0.3">
      <c r="A237" s="1">
        <f>A227</f>
        <v>0</v>
      </c>
      <c r="B237" s="156"/>
      <c r="C237" s="157"/>
      <c r="D237" s="16" t="s">
        <v>68</v>
      </c>
      <c r="E237" s="160" t="s">
        <v>67</v>
      </c>
      <c r="F237" s="161"/>
      <c r="G237" s="21" t="s">
        <v>67</v>
      </c>
      <c r="H237" s="22"/>
      <c r="I237" s="18">
        <v>1</v>
      </c>
      <c r="J237" s="19" t="str">
        <f t="shared" si="7"/>
        <v/>
      </c>
      <c r="K237" s="19" t="str">
        <f t="shared" si="8"/>
        <v/>
      </c>
    </row>
    <row r="238" spans="1:11" customFormat="1" ht="25.5" hidden="1" customHeight="1" thickBot="1" x14ac:dyDescent="0.3">
      <c r="A238" s="1">
        <f>A227</f>
        <v>0</v>
      </c>
      <c r="B238" s="23"/>
      <c r="C238" s="24"/>
      <c r="D238" s="24"/>
      <c r="E238" s="24"/>
      <c r="F238" s="24"/>
      <c r="G238" s="24"/>
      <c r="H238" s="25"/>
      <c r="I238" s="25" t="s">
        <v>69</v>
      </c>
      <c r="J238" s="26" t="str">
        <f>IF(SUM(J230:J237)&gt;0,SUM(J230:J237),"")</f>
        <v/>
      </c>
      <c r="K238" s="26" t="str">
        <f>IF(SUM(K230:K237)&gt;0,SUM(K230:K237),"")</f>
        <v/>
      </c>
    </row>
    <row r="239" spans="1:11" customFormat="1" hidden="1" x14ac:dyDescent="0.25">
      <c r="A239" s="1">
        <f>A227</f>
        <v>0</v>
      </c>
      <c r="B239" s="27" t="s">
        <v>70</v>
      </c>
    </row>
    <row r="240" spans="1:11" customFormat="1" hidden="1" x14ac:dyDescent="0.25">
      <c r="A240" s="1">
        <f>A227</f>
        <v>0</v>
      </c>
      <c r="B240" s="6"/>
    </row>
    <row r="241" spans="1:13" customFormat="1" hidden="1" x14ac:dyDescent="0.25">
      <c r="A241" s="1">
        <f>A227</f>
        <v>0</v>
      </c>
      <c r="B241" s="6"/>
    </row>
    <row r="242" spans="1:13" customFormat="1" ht="15" hidden="1" customHeight="1" x14ac:dyDescent="0.25">
      <c r="A242" s="1">
        <f>A227*IF(COUNTA([1]summary!$H$72:$H$81)=0,1,0)</f>
        <v>0</v>
      </c>
      <c r="B242" s="6"/>
      <c r="C242" s="169" t="str">
        <f>$C$78</f>
        <v>Týmto zároveň potvrdzujeme, že nami predložená ponuka zodpovedá cenám obvyklým v danom mieste a čase.</v>
      </c>
      <c r="D242" s="169"/>
      <c r="E242" s="169"/>
      <c r="F242" s="169"/>
      <c r="G242" s="169"/>
      <c r="H242" s="169"/>
      <c r="I242" s="169"/>
      <c r="J242" s="169"/>
    </row>
    <row r="243" spans="1:13" customFormat="1" hidden="1" x14ac:dyDescent="0.25">
      <c r="A243" s="1">
        <f>A242</f>
        <v>0</v>
      </c>
      <c r="B243" s="6"/>
    </row>
    <row r="244" spans="1:13" customFormat="1" hidden="1" x14ac:dyDescent="0.25">
      <c r="A244" s="1">
        <f>A242</f>
        <v>0</v>
      </c>
      <c r="B244" s="6"/>
    </row>
    <row r="245" spans="1:13" customFormat="1" hidden="1" x14ac:dyDescent="0.25">
      <c r="A245" s="1">
        <f>A227*IF([1]summary!$F$12='Príloha č. 2'!M245,1,0)</f>
        <v>0</v>
      </c>
      <c r="B245" s="121" t="s">
        <v>72</v>
      </c>
      <c r="C245" s="121"/>
      <c r="D245" s="121"/>
      <c r="E245" s="121"/>
      <c r="F245" s="121"/>
      <c r="G245" s="121"/>
      <c r="H245" s="121"/>
      <c r="I245" s="121"/>
      <c r="J245" s="121"/>
      <c r="K245" s="121"/>
      <c r="M245" s="4" t="s">
        <v>73</v>
      </c>
    </row>
    <row r="246" spans="1:13" customFormat="1" hidden="1" x14ac:dyDescent="0.25">
      <c r="A246" s="1">
        <f>A245</f>
        <v>0</v>
      </c>
      <c r="B246" s="6"/>
    </row>
    <row r="247" spans="1:13" customFormat="1" ht="15" hidden="1" customHeight="1" x14ac:dyDescent="0.25">
      <c r="A247" s="1">
        <f>A245</f>
        <v>0</v>
      </c>
      <c r="B247" s="122" t="s">
        <v>74</v>
      </c>
      <c r="C247" s="122"/>
      <c r="D247" s="122"/>
      <c r="E247" s="122"/>
      <c r="F247" s="122"/>
      <c r="G247" s="122"/>
      <c r="H247" s="122"/>
      <c r="I247" s="122"/>
      <c r="J247" s="122"/>
      <c r="K247" s="122"/>
    </row>
    <row r="248" spans="1:13" customFormat="1" hidden="1" x14ac:dyDescent="0.25">
      <c r="A248" s="1">
        <f>A245</f>
        <v>0</v>
      </c>
      <c r="B248" s="6"/>
    </row>
    <row r="249" spans="1:13" customFormat="1" hidden="1" x14ac:dyDescent="0.25">
      <c r="A249" s="1">
        <f>A245</f>
        <v>0</v>
      </c>
      <c r="B249" s="6"/>
    </row>
    <row r="250" spans="1:13" customFormat="1" hidden="1" x14ac:dyDescent="0.25">
      <c r="A250" s="1">
        <f>A251</f>
        <v>0</v>
      </c>
      <c r="B250" s="6"/>
    </row>
    <row r="251" spans="1:13" customFormat="1" hidden="1" x14ac:dyDescent="0.25">
      <c r="A251" s="1">
        <f>A227*IF(COUNTA([1]summary!$H$72:$H$81)=0,IF([1]summary!$J$20="všetky predmety spolu",0,1),IF([1]summary!$E$58="cenové ponuky komplexne",0,1))</f>
        <v>0</v>
      </c>
      <c r="B251" s="6"/>
      <c r="C251" s="28" t="s">
        <v>75</v>
      </c>
      <c r="D251" s="29"/>
    </row>
    <row r="252" spans="1:13" s="30" customFormat="1" hidden="1" x14ac:dyDescent="0.25">
      <c r="A252" s="1">
        <f>A251</f>
        <v>0</v>
      </c>
      <c r="C252" s="28"/>
    </row>
    <row r="253" spans="1:13" s="30" customFormat="1" ht="15" hidden="1" customHeight="1" x14ac:dyDescent="0.25">
      <c r="A253" s="1">
        <f>A251</f>
        <v>0</v>
      </c>
      <c r="C253" s="28" t="s">
        <v>76</v>
      </c>
      <c r="D253" s="29"/>
      <c r="G253" s="31"/>
      <c r="H253" s="31"/>
      <c r="I253" s="31"/>
      <c r="J253" s="31"/>
      <c r="K253" s="31"/>
    </row>
    <row r="254" spans="1:13" s="30" customFormat="1" hidden="1" x14ac:dyDescent="0.25">
      <c r="A254" s="1">
        <f>A251</f>
        <v>0</v>
      </c>
      <c r="F254" s="32"/>
      <c r="G254" s="123" t="str">
        <f>"podpis a pečiatka "&amp;IF(COUNTA([1]summary!$H$72:$H$81)=0,"navrhovateľa","dodávateľa")</f>
        <v>podpis a pečiatka navrhovateľa</v>
      </c>
      <c r="H254" s="123"/>
      <c r="I254" s="123"/>
      <c r="J254" s="123"/>
      <c r="K254" s="123"/>
    </row>
    <row r="255" spans="1:13" s="30" customFormat="1" hidden="1" x14ac:dyDescent="0.25">
      <c r="A255" s="1">
        <f>A251</f>
        <v>0</v>
      </c>
      <c r="F255" s="32"/>
      <c r="G255" s="33"/>
      <c r="H255" s="33"/>
      <c r="I255" s="33"/>
      <c r="J255" s="33"/>
      <c r="K255" s="33"/>
    </row>
    <row r="256" spans="1:13" customFormat="1" ht="15" hidden="1" customHeight="1" x14ac:dyDescent="0.25">
      <c r="A256" s="1">
        <f>A251*IF(COUNTA([1]summary!$H$72:$H$81)=0,1,0)</f>
        <v>0</v>
      </c>
      <c r="B256" s="124" t="s">
        <v>77</v>
      </c>
      <c r="C256" s="124"/>
      <c r="D256" s="124"/>
      <c r="E256" s="124"/>
      <c r="F256" s="124"/>
      <c r="G256" s="124"/>
      <c r="H256" s="124"/>
      <c r="I256" s="124"/>
      <c r="J256" s="124"/>
      <c r="K256" s="124"/>
      <c r="L256" s="34"/>
    </row>
    <row r="257" spans="1:13" customFormat="1" hidden="1" x14ac:dyDescent="0.25">
      <c r="A257" s="1">
        <f>A256</f>
        <v>0</v>
      </c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34"/>
    </row>
    <row r="258" spans="1:13" customFormat="1" ht="15" hidden="1" customHeight="1" x14ac:dyDescent="0.25">
      <c r="A258" s="1">
        <f>A251*IF(A256=1,0,1)</f>
        <v>0</v>
      </c>
      <c r="B258" s="124" t="s">
        <v>78</v>
      </c>
      <c r="C258" s="124"/>
      <c r="D258" s="124"/>
      <c r="E258" s="124"/>
      <c r="F258" s="124"/>
      <c r="G258" s="124"/>
      <c r="H258" s="124"/>
      <c r="I258" s="124"/>
      <c r="J258" s="124"/>
      <c r="K258" s="124"/>
      <c r="L258" s="34"/>
    </row>
    <row r="259" spans="1:13" customFormat="1" hidden="1" x14ac:dyDescent="0.25">
      <c r="A259" s="1">
        <f>A258</f>
        <v>0</v>
      </c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34"/>
    </row>
    <row r="260" spans="1:13" s="1" customFormat="1" ht="21" hidden="1" x14ac:dyDescent="0.25">
      <c r="A260" s="1">
        <f>A282*A251*IF(J260="",0,1)</f>
        <v>0</v>
      </c>
      <c r="B260" s="2"/>
      <c r="C260" s="3"/>
      <c r="D260" s="3"/>
      <c r="E260" s="3"/>
      <c r="F260" s="3"/>
      <c r="G260" s="3"/>
      <c r="H260" s="3"/>
      <c r="I260" s="3"/>
      <c r="J260" s="125" t="str">
        <f>$J$4</f>
        <v xml:space="preserve">Príloha č. 2: </v>
      </c>
      <c r="K260" s="125"/>
    </row>
    <row r="261" spans="1:13" s="1" customFormat="1" ht="23.25" hidden="1" customHeight="1" x14ac:dyDescent="0.25">
      <c r="A261" s="1">
        <f>A282*A251</f>
        <v>0</v>
      </c>
      <c r="B261" s="143" t="str">
        <f>$B$5</f>
        <v>Kúpna zmluva – Príloha č. 2:</v>
      </c>
      <c r="C261" s="143"/>
      <c r="D261" s="143"/>
      <c r="E261" s="143"/>
      <c r="F261" s="143"/>
      <c r="G261" s="143"/>
      <c r="H261" s="143"/>
      <c r="I261" s="143"/>
      <c r="J261" s="143"/>
      <c r="K261" s="143"/>
      <c r="M261" s="4"/>
    </row>
    <row r="262" spans="1:13" s="1" customFormat="1" hidden="1" x14ac:dyDescent="0.25">
      <c r="A262" s="1">
        <f>A282*A251</f>
        <v>0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M262" s="4"/>
    </row>
    <row r="263" spans="1:13" s="1" customFormat="1" ht="23.25" hidden="1" customHeight="1" x14ac:dyDescent="0.25">
      <c r="A263" s="1">
        <f>A282*A251</f>
        <v>0</v>
      </c>
      <c r="B263" s="143" t="str">
        <f>$B$7</f>
        <v>Cena dodávaného predmetu zákazky</v>
      </c>
      <c r="C263" s="143"/>
      <c r="D263" s="143"/>
      <c r="E263" s="143"/>
      <c r="F263" s="143"/>
      <c r="G263" s="143"/>
      <c r="H263" s="143"/>
      <c r="I263" s="143"/>
      <c r="J263" s="143"/>
      <c r="K263" s="143"/>
      <c r="M263" s="4"/>
    </row>
    <row r="264" spans="1:13" customFormat="1" hidden="1" x14ac:dyDescent="0.25">
      <c r="A264" s="1">
        <f>A282*A251</f>
        <v>0</v>
      </c>
      <c r="B264" s="6"/>
    </row>
    <row r="265" spans="1:13" customFormat="1" ht="15" hidden="1" customHeight="1" x14ac:dyDescent="0.25">
      <c r="A265" s="1">
        <f>A282*A251</f>
        <v>0</v>
      </c>
      <c r="B26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265" s="144"/>
      <c r="D265" s="144"/>
      <c r="E265" s="144"/>
      <c r="F265" s="144"/>
      <c r="G265" s="144"/>
      <c r="H265" s="144"/>
      <c r="I265" s="144"/>
      <c r="J265" s="144"/>
      <c r="K265" s="144"/>
    </row>
    <row r="266" spans="1:13" customFormat="1" hidden="1" x14ac:dyDescent="0.25">
      <c r="A266" s="1">
        <f>A282*A251</f>
        <v>0</v>
      </c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</row>
    <row r="267" spans="1:13" customFormat="1" hidden="1" x14ac:dyDescent="0.25">
      <c r="A267" s="1">
        <f>A282*A251</f>
        <v>0</v>
      </c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</row>
    <row r="268" spans="1:13" customFormat="1" hidden="1" x14ac:dyDescent="0.25">
      <c r="A268" s="1">
        <f>A282*A251</f>
        <v>0</v>
      </c>
      <c r="B268" s="6"/>
    </row>
    <row r="269" spans="1:13" s="1" customFormat="1" ht="19.5" hidden="1" customHeight="1" thickBot="1" x14ac:dyDescent="0.3">
      <c r="A269" s="1">
        <f>A282*A251</f>
        <v>0</v>
      </c>
      <c r="C269" s="145" t="str">
        <f>"Identifikačné údaje "&amp;IF(COUNTA([1]summary!$H$72:$H$81)=0,"navrhovateľa:","dodávateľa:")</f>
        <v>Identifikačné údaje navrhovateľa:</v>
      </c>
      <c r="D269" s="146"/>
      <c r="E269" s="146"/>
      <c r="F269" s="146"/>
      <c r="G269" s="147"/>
    </row>
    <row r="270" spans="1:13" s="1" customFormat="1" ht="19.5" hidden="1" customHeight="1" x14ac:dyDescent="0.25">
      <c r="A270" s="1">
        <f>A282*A251</f>
        <v>0</v>
      </c>
      <c r="C270" s="148" t="s">
        <v>2</v>
      </c>
      <c r="D270" s="149"/>
      <c r="E270" s="102"/>
      <c r="F270" s="103"/>
      <c r="G270" s="104"/>
    </row>
    <row r="271" spans="1:13" s="1" customFormat="1" ht="39" hidden="1" customHeight="1" x14ac:dyDescent="0.25">
      <c r="A271" s="1">
        <f>A282*A251</f>
        <v>0</v>
      </c>
      <c r="C271" s="139" t="s">
        <v>3</v>
      </c>
      <c r="D271" s="140"/>
      <c r="E271" s="89"/>
      <c r="F271" s="90"/>
      <c r="G271" s="91"/>
    </row>
    <row r="272" spans="1:13" s="1" customFormat="1" ht="19.5" hidden="1" customHeight="1" x14ac:dyDescent="0.25">
      <c r="A272" s="1">
        <f>A282*A251</f>
        <v>0</v>
      </c>
      <c r="C272" s="141" t="s">
        <v>4</v>
      </c>
      <c r="D272" s="142"/>
      <c r="E272" s="89"/>
      <c r="F272" s="90"/>
      <c r="G272" s="91"/>
    </row>
    <row r="273" spans="1:11" s="1" customFormat="1" ht="19.5" hidden="1" customHeight="1" x14ac:dyDescent="0.25">
      <c r="A273" s="1">
        <f>A282*A251</f>
        <v>0</v>
      </c>
      <c r="C273" s="141" t="s">
        <v>5</v>
      </c>
      <c r="D273" s="142"/>
      <c r="E273" s="89"/>
      <c r="F273" s="90"/>
      <c r="G273" s="91"/>
    </row>
    <row r="274" spans="1:11" s="1" customFormat="1" ht="19.5" hidden="1" customHeight="1" x14ac:dyDescent="0.25">
      <c r="A274" s="1">
        <f>A282*A251</f>
        <v>0</v>
      </c>
      <c r="C274" s="141" t="s">
        <v>6</v>
      </c>
      <c r="D274" s="142"/>
      <c r="E274" s="89"/>
      <c r="F274" s="90"/>
      <c r="G274" s="91"/>
    </row>
    <row r="275" spans="1:11" s="1" customFormat="1" ht="19.5" hidden="1" customHeight="1" x14ac:dyDescent="0.25">
      <c r="A275" s="1">
        <f>A282*A251</f>
        <v>0</v>
      </c>
      <c r="C275" s="141" t="s">
        <v>7</v>
      </c>
      <c r="D275" s="142"/>
      <c r="E275" s="89"/>
      <c r="F275" s="90"/>
      <c r="G275" s="91"/>
    </row>
    <row r="276" spans="1:11" s="1" customFormat="1" ht="19.5" hidden="1" customHeight="1" x14ac:dyDescent="0.25">
      <c r="A276" s="1">
        <f>A282*A251</f>
        <v>0</v>
      </c>
      <c r="C276" s="141" t="s">
        <v>8</v>
      </c>
      <c r="D276" s="142"/>
      <c r="E276" s="89"/>
      <c r="F276" s="90"/>
      <c r="G276" s="91"/>
    </row>
    <row r="277" spans="1:11" s="1" customFormat="1" ht="19.5" hidden="1" customHeight="1" x14ac:dyDescent="0.25">
      <c r="A277" s="1">
        <f>A282*A251</f>
        <v>0</v>
      </c>
      <c r="C277" s="141" t="s">
        <v>9</v>
      </c>
      <c r="D277" s="142"/>
      <c r="E277" s="89"/>
      <c r="F277" s="90"/>
      <c r="G277" s="91"/>
    </row>
    <row r="278" spans="1:11" s="1" customFormat="1" ht="19.5" hidden="1" customHeight="1" x14ac:dyDescent="0.25">
      <c r="A278" s="1">
        <f>A282*A251</f>
        <v>0</v>
      </c>
      <c r="C278" s="141" t="s">
        <v>10</v>
      </c>
      <c r="D278" s="142"/>
      <c r="E278" s="89"/>
      <c r="F278" s="90"/>
      <c r="G278" s="91"/>
    </row>
    <row r="279" spans="1:11" s="1" customFormat="1" ht="19.5" hidden="1" customHeight="1" thickBot="1" x14ac:dyDescent="0.3">
      <c r="A279" s="1">
        <f>A282*A251</f>
        <v>0</v>
      </c>
      <c r="C279" s="150" t="s">
        <v>11</v>
      </c>
      <c r="D279" s="151"/>
      <c r="E279" s="107"/>
      <c r="F279" s="108"/>
      <c r="G279" s="109"/>
    </row>
    <row r="280" spans="1:11" customFormat="1" hidden="1" x14ac:dyDescent="0.25">
      <c r="A280" s="1">
        <f>A282*A251</f>
        <v>0</v>
      </c>
      <c r="B280" s="6"/>
    </row>
    <row r="281" spans="1:11" customFormat="1" hidden="1" x14ac:dyDescent="0.25">
      <c r="A281" s="1">
        <f>A282*A251</f>
        <v>0</v>
      </c>
      <c r="B281" s="6"/>
    </row>
    <row r="282" spans="1:11" customFormat="1" hidden="1" x14ac:dyDescent="0.25">
      <c r="A282">
        <f>IF(D282&lt;&gt;"",1,0)</f>
        <v>0</v>
      </c>
      <c r="B282" s="162" t="s">
        <v>12</v>
      </c>
      <c r="C282" s="162"/>
      <c r="D282" s="163" t="str">
        <f>IF([1]summary!$B$41&lt;&gt;"",[1]summary!$B$41,"")</f>
        <v/>
      </c>
      <c r="E282" s="163"/>
      <c r="F282" s="163"/>
      <c r="G282" s="163"/>
      <c r="H282" s="163"/>
      <c r="I282" s="163"/>
      <c r="J282" s="163"/>
      <c r="K282" s="7"/>
    </row>
    <row r="283" spans="1:11" customFormat="1" hidden="1" x14ac:dyDescent="0.25">
      <c r="A283" s="1">
        <f>A282</f>
        <v>0</v>
      </c>
      <c r="B283" s="6"/>
    </row>
    <row r="284" spans="1:11" customFormat="1" ht="54.95" hidden="1" customHeight="1" thickBot="1" x14ac:dyDescent="0.3">
      <c r="A284" s="1">
        <f>A282</f>
        <v>0</v>
      </c>
      <c r="B284" s="164" t="s">
        <v>13</v>
      </c>
      <c r="C284" s="165"/>
      <c r="D284" s="166"/>
      <c r="E284" s="167" t="s">
        <v>14</v>
      </c>
      <c r="F284" s="168"/>
      <c r="G284" s="35" t="s">
        <v>15</v>
      </c>
      <c r="H284" s="36" t="s">
        <v>16</v>
      </c>
      <c r="I284" s="35" t="s">
        <v>17</v>
      </c>
      <c r="J284" s="37" t="s">
        <v>18</v>
      </c>
      <c r="K284" s="37" t="s">
        <v>19</v>
      </c>
    </row>
    <row r="285" spans="1:11" customFormat="1" ht="25.5" hidden="1" customHeight="1" x14ac:dyDescent="0.25">
      <c r="A285" s="1">
        <f>A282</f>
        <v>0</v>
      </c>
      <c r="B285" s="152" t="s">
        <v>79</v>
      </c>
      <c r="C285" s="153"/>
      <c r="D285" s="8"/>
      <c r="E285" s="117"/>
      <c r="F285" s="118"/>
      <c r="G285" s="38" t="s">
        <v>22</v>
      </c>
      <c r="H285" s="39"/>
      <c r="I285" s="10"/>
      <c r="J285" s="11" t="str">
        <f t="shared" ref="J285:J292" si="9">IF(AND(H285&lt;&gt;"",I285&lt;&gt;""),H285*I285,"")</f>
        <v/>
      </c>
      <c r="K285" s="11" t="str">
        <f t="shared" ref="K285:K292" si="10">IF(J285&lt;&gt;"",J285*1.2,"")</f>
        <v/>
      </c>
    </row>
    <row r="286" spans="1:11" customFormat="1" ht="25.5" hidden="1" customHeight="1" x14ac:dyDescent="0.25">
      <c r="A286" s="1">
        <f>A282</f>
        <v>0</v>
      </c>
      <c r="B286" s="154"/>
      <c r="C286" s="155"/>
      <c r="D286" s="12"/>
      <c r="E286" s="119"/>
      <c r="F286" s="120"/>
      <c r="G286" s="40" t="s">
        <v>22</v>
      </c>
      <c r="H286" s="41"/>
      <c r="I286" s="14"/>
      <c r="J286" s="15" t="str">
        <f t="shared" si="9"/>
        <v/>
      </c>
      <c r="K286" s="15" t="str">
        <f t="shared" si="10"/>
        <v/>
      </c>
    </row>
    <row r="287" spans="1:11" customFormat="1" ht="25.5" hidden="1" customHeight="1" thickBot="1" x14ac:dyDescent="0.3">
      <c r="A287" s="1">
        <f>A282</f>
        <v>0</v>
      </c>
      <c r="B287" s="156"/>
      <c r="C287" s="157"/>
      <c r="D287" s="16"/>
      <c r="E287" s="126"/>
      <c r="F287" s="127"/>
      <c r="G287" s="21" t="s">
        <v>22</v>
      </c>
      <c r="H287" s="22"/>
      <c r="I287" s="18"/>
      <c r="J287" s="19" t="str">
        <f t="shared" si="9"/>
        <v/>
      </c>
      <c r="K287" s="19" t="str">
        <f t="shared" si="10"/>
        <v/>
      </c>
    </row>
    <row r="288" spans="1:11" customFormat="1" ht="25.5" hidden="1" customHeight="1" x14ac:dyDescent="0.25">
      <c r="A288" s="1">
        <f>A282</f>
        <v>0</v>
      </c>
      <c r="B288" s="152" t="s">
        <v>80</v>
      </c>
      <c r="C288" s="153"/>
      <c r="D288" s="8"/>
      <c r="E288" s="117"/>
      <c r="F288" s="118"/>
      <c r="G288" s="38" t="s">
        <v>22</v>
      </c>
      <c r="H288" s="39"/>
      <c r="I288" s="10"/>
      <c r="J288" s="11" t="str">
        <f t="shared" si="9"/>
        <v/>
      </c>
      <c r="K288" s="11" t="str">
        <f t="shared" si="10"/>
        <v/>
      </c>
    </row>
    <row r="289" spans="1:13" customFormat="1" ht="25.5" hidden="1" customHeight="1" x14ac:dyDescent="0.25">
      <c r="A289" s="1">
        <f>A282</f>
        <v>0</v>
      </c>
      <c r="B289" s="154"/>
      <c r="C289" s="155"/>
      <c r="D289" s="12"/>
      <c r="E289" s="119"/>
      <c r="F289" s="120"/>
      <c r="G289" s="40" t="s">
        <v>22</v>
      </c>
      <c r="H289" s="41"/>
      <c r="I289" s="14"/>
      <c r="J289" s="15" t="str">
        <f t="shared" si="9"/>
        <v/>
      </c>
      <c r="K289" s="15" t="str">
        <f t="shared" si="10"/>
        <v/>
      </c>
    </row>
    <row r="290" spans="1:13" customFormat="1" ht="25.5" hidden="1" customHeight="1" thickBot="1" x14ac:dyDescent="0.3">
      <c r="A290" s="1">
        <f>A282</f>
        <v>0</v>
      </c>
      <c r="B290" s="156"/>
      <c r="C290" s="157"/>
      <c r="D290" s="16"/>
      <c r="E290" s="126"/>
      <c r="F290" s="127"/>
      <c r="G290" s="21" t="s">
        <v>22</v>
      </c>
      <c r="H290" s="22"/>
      <c r="I290" s="18"/>
      <c r="J290" s="19" t="str">
        <f t="shared" si="9"/>
        <v/>
      </c>
      <c r="K290" s="19" t="str">
        <f t="shared" si="10"/>
        <v/>
      </c>
    </row>
    <row r="291" spans="1:13" customFormat="1" ht="25.5" hidden="1" customHeight="1" x14ac:dyDescent="0.25">
      <c r="A291" s="1">
        <f>A282</f>
        <v>0</v>
      </c>
      <c r="B291" s="152" t="s">
        <v>65</v>
      </c>
      <c r="C291" s="153"/>
      <c r="D291" s="8" t="s">
        <v>66</v>
      </c>
      <c r="E291" s="158" t="s">
        <v>67</v>
      </c>
      <c r="F291" s="159"/>
      <c r="G291" s="38" t="s">
        <v>67</v>
      </c>
      <c r="H291" s="39"/>
      <c r="I291" s="10">
        <v>1</v>
      </c>
      <c r="J291" s="11" t="str">
        <f t="shared" si="9"/>
        <v/>
      </c>
      <c r="K291" s="11" t="str">
        <f t="shared" si="10"/>
        <v/>
      </c>
    </row>
    <row r="292" spans="1:13" customFormat="1" ht="25.5" hidden="1" customHeight="1" thickBot="1" x14ac:dyDescent="0.3">
      <c r="A292" s="1">
        <f>A282</f>
        <v>0</v>
      </c>
      <c r="B292" s="156"/>
      <c r="C292" s="157"/>
      <c r="D292" s="16" t="s">
        <v>68</v>
      </c>
      <c r="E292" s="160" t="s">
        <v>67</v>
      </c>
      <c r="F292" s="161"/>
      <c r="G292" s="21" t="s">
        <v>67</v>
      </c>
      <c r="H292" s="22"/>
      <c r="I292" s="18">
        <v>1</v>
      </c>
      <c r="J292" s="19" t="str">
        <f t="shared" si="9"/>
        <v/>
      </c>
      <c r="K292" s="19" t="str">
        <f t="shared" si="10"/>
        <v/>
      </c>
    </row>
    <row r="293" spans="1:13" customFormat="1" ht="25.5" hidden="1" customHeight="1" thickBot="1" x14ac:dyDescent="0.3">
      <c r="A293" s="1">
        <f>A282</f>
        <v>0</v>
      </c>
      <c r="B293" s="23"/>
      <c r="C293" s="24"/>
      <c r="D293" s="24"/>
      <c r="E293" s="24"/>
      <c r="F293" s="24"/>
      <c r="G293" s="24"/>
      <c r="H293" s="25"/>
      <c r="I293" s="25" t="s">
        <v>69</v>
      </c>
      <c r="J293" s="26" t="str">
        <f>IF(SUM(J285:J292)&gt;0,SUM(J285:J292),"")</f>
        <v/>
      </c>
      <c r="K293" s="26" t="str">
        <f>IF(SUM(K285:K292)&gt;0,SUM(K285:K292),"")</f>
        <v/>
      </c>
    </row>
    <row r="294" spans="1:13" customFormat="1" hidden="1" x14ac:dyDescent="0.25">
      <c r="A294" s="1">
        <f>A282</f>
        <v>0</v>
      </c>
      <c r="B294" s="27" t="s">
        <v>70</v>
      </c>
    </row>
    <row r="295" spans="1:13" customFormat="1" hidden="1" x14ac:dyDescent="0.25">
      <c r="A295" s="1">
        <f>A282</f>
        <v>0</v>
      </c>
      <c r="B295" s="6"/>
    </row>
    <row r="296" spans="1:13" customFormat="1" hidden="1" x14ac:dyDescent="0.25">
      <c r="A296" s="1">
        <f>A282</f>
        <v>0</v>
      </c>
      <c r="B296" s="6"/>
    </row>
    <row r="297" spans="1:13" customFormat="1" ht="15" hidden="1" customHeight="1" x14ac:dyDescent="0.25">
      <c r="A297" s="1">
        <f>A282*IF(COUNTA([1]summary!$H$72:$H$81)=0,1,0)</f>
        <v>0</v>
      </c>
      <c r="B297" s="6"/>
      <c r="C297" s="169" t="str">
        <f>$C$78</f>
        <v>Týmto zároveň potvrdzujeme, že nami predložená ponuka zodpovedá cenám obvyklým v danom mieste a čase.</v>
      </c>
      <c r="D297" s="169"/>
      <c r="E297" s="169"/>
      <c r="F297" s="169"/>
      <c r="G297" s="169"/>
      <c r="H297" s="169"/>
      <c r="I297" s="169"/>
      <c r="J297" s="169"/>
    </row>
    <row r="298" spans="1:13" customFormat="1" hidden="1" x14ac:dyDescent="0.25">
      <c r="A298" s="1">
        <f>A297</f>
        <v>0</v>
      </c>
      <c r="B298" s="6"/>
    </row>
    <row r="299" spans="1:13" customFormat="1" hidden="1" x14ac:dyDescent="0.25">
      <c r="A299" s="1">
        <f>A297</f>
        <v>0</v>
      </c>
      <c r="B299" s="6"/>
    </row>
    <row r="300" spans="1:13" customFormat="1" hidden="1" x14ac:dyDescent="0.25">
      <c r="A300" s="1">
        <f>A282*IF([1]summary!$F$12='Príloha č. 2'!M300,1,0)</f>
        <v>0</v>
      </c>
      <c r="B300" s="121" t="s">
        <v>72</v>
      </c>
      <c r="C300" s="121"/>
      <c r="D300" s="121"/>
      <c r="E300" s="121"/>
      <c r="F300" s="121"/>
      <c r="G300" s="121"/>
      <c r="H300" s="121"/>
      <c r="I300" s="121"/>
      <c r="J300" s="121"/>
      <c r="K300" s="121"/>
      <c r="M300" s="4" t="s">
        <v>73</v>
      </c>
    </row>
    <row r="301" spans="1:13" customFormat="1" hidden="1" x14ac:dyDescent="0.25">
      <c r="A301" s="1">
        <f>A300</f>
        <v>0</v>
      </c>
      <c r="B301" s="6"/>
    </row>
    <row r="302" spans="1:13" customFormat="1" ht="15" hidden="1" customHeight="1" x14ac:dyDescent="0.25">
      <c r="A302" s="1">
        <f>A300</f>
        <v>0</v>
      </c>
      <c r="B302" s="122" t="s">
        <v>74</v>
      </c>
      <c r="C302" s="122"/>
      <c r="D302" s="122"/>
      <c r="E302" s="122"/>
      <c r="F302" s="122"/>
      <c r="G302" s="122"/>
      <c r="H302" s="122"/>
      <c r="I302" s="122"/>
      <c r="J302" s="122"/>
      <c r="K302" s="122"/>
    </row>
    <row r="303" spans="1:13" customFormat="1" hidden="1" x14ac:dyDescent="0.25">
      <c r="A303" s="1">
        <f>A300</f>
        <v>0</v>
      </c>
      <c r="B303" s="6"/>
    </row>
    <row r="304" spans="1:13" customFormat="1" hidden="1" x14ac:dyDescent="0.25">
      <c r="A304" s="1">
        <f>A300</f>
        <v>0</v>
      </c>
      <c r="B304" s="6"/>
    </row>
    <row r="305" spans="1:13" customFormat="1" hidden="1" x14ac:dyDescent="0.25">
      <c r="A305" s="1">
        <f>A306</f>
        <v>0</v>
      </c>
      <c r="B305" s="6"/>
    </row>
    <row r="306" spans="1:13" customFormat="1" hidden="1" x14ac:dyDescent="0.25">
      <c r="A306" s="1">
        <f>A282*IF(COUNTA([1]summary!$H$72:$H$81)=0,IF([1]summary!$J$20="všetky predmety spolu",0,1),IF([1]summary!$E$58="cenové ponuky komplexne",0,1))</f>
        <v>0</v>
      </c>
      <c r="B306" s="6"/>
      <c r="C306" s="28" t="s">
        <v>75</v>
      </c>
      <c r="D306" s="29"/>
    </row>
    <row r="307" spans="1:13" s="30" customFormat="1" hidden="1" x14ac:dyDescent="0.25">
      <c r="A307" s="1">
        <f>A306</f>
        <v>0</v>
      </c>
      <c r="C307" s="28"/>
    </row>
    <row r="308" spans="1:13" s="30" customFormat="1" ht="15" hidden="1" customHeight="1" x14ac:dyDescent="0.25">
      <c r="A308" s="1">
        <f>A306</f>
        <v>0</v>
      </c>
      <c r="C308" s="28" t="s">
        <v>76</v>
      </c>
      <c r="D308" s="29"/>
      <c r="G308" s="31"/>
      <c r="H308" s="31"/>
      <c r="I308" s="31"/>
      <c r="J308" s="31"/>
      <c r="K308" s="31"/>
    </row>
    <row r="309" spans="1:13" s="30" customFormat="1" hidden="1" x14ac:dyDescent="0.25">
      <c r="A309" s="1">
        <f>A306</f>
        <v>0</v>
      </c>
      <c r="F309" s="32"/>
      <c r="G309" s="123" t="str">
        <f>"podpis a pečiatka "&amp;IF(COUNTA([1]summary!$H$72:$H$81)=0,"navrhovateľa","dodávateľa")</f>
        <v>podpis a pečiatka navrhovateľa</v>
      </c>
      <c r="H309" s="123"/>
      <c r="I309" s="123"/>
      <c r="J309" s="123"/>
      <c r="K309" s="123"/>
    </row>
    <row r="310" spans="1:13" s="30" customFormat="1" hidden="1" x14ac:dyDescent="0.25">
      <c r="A310" s="1">
        <f>A306</f>
        <v>0</v>
      </c>
      <c r="F310" s="32"/>
      <c r="G310" s="33"/>
      <c r="H310" s="33"/>
      <c r="I310" s="33"/>
      <c r="J310" s="33"/>
      <c r="K310" s="33"/>
    </row>
    <row r="311" spans="1:13" customFormat="1" ht="15" hidden="1" customHeight="1" x14ac:dyDescent="0.25">
      <c r="A311" s="1">
        <f>A306*IF(COUNTA([1]summary!$H$72:$H$81)=0,1,0)</f>
        <v>0</v>
      </c>
      <c r="B311" s="124" t="s">
        <v>77</v>
      </c>
      <c r="C311" s="124"/>
      <c r="D311" s="124"/>
      <c r="E311" s="124"/>
      <c r="F311" s="124"/>
      <c r="G311" s="124"/>
      <c r="H311" s="124"/>
      <c r="I311" s="124"/>
      <c r="J311" s="124"/>
      <c r="K311" s="124"/>
      <c r="L311" s="34"/>
    </row>
    <row r="312" spans="1:13" customFormat="1" hidden="1" x14ac:dyDescent="0.25">
      <c r="A312" s="1">
        <f>A311</f>
        <v>0</v>
      </c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34"/>
    </row>
    <row r="313" spans="1:13" customFormat="1" ht="15" hidden="1" customHeight="1" x14ac:dyDescent="0.25">
      <c r="A313" s="1">
        <f>A306*IF(A311=1,0,1)</f>
        <v>0</v>
      </c>
      <c r="B313" s="124" t="s">
        <v>78</v>
      </c>
      <c r="C313" s="124"/>
      <c r="D313" s="124"/>
      <c r="E313" s="124"/>
      <c r="F313" s="124"/>
      <c r="G313" s="124"/>
      <c r="H313" s="124"/>
      <c r="I313" s="124"/>
      <c r="J313" s="124"/>
      <c r="K313" s="124"/>
      <c r="L313" s="34"/>
    </row>
    <row r="314" spans="1:13" customFormat="1" hidden="1" x14ac:dyDescent="0.25">
      <c r="A314" s="1">
        <f>A313</f>
        <v>0</v>
      </c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34"/>
    </row>
    <row r="315" spans="1:13" s="1" customFormat="1" ht="21" hidden="1" x14ac:dyDescent="0.25">
      <c r="A315" s="1">
        <f>A337*A306*IF(J315="",0,1)</f>
        <v>0</v>
      </c>
      <c r="B315" s="2"/>
      <c r="C315" s="3"/>
      <c r="D315" s="3"/>
      <c r="E315" s="3"/>
      <c r="F315" s="3"/>
      <c r="G315" s="3"/>
      <c r="H315" s="3"/>
      <c r="I315" s="3"/>
      <c r="J315" s="125" t="str">
        <f>$J$4</f>
        <v xml:space="preserve">Príloha č. 2: </v>
      </c>
      <c r="K315" s="125"/>
    </row>
    <row r="316" spans="1:13" s="1" customFormat="1" ht="23.25" hidden="1" customHeight="1" x14ac:dyDescent="0.25">
      <c r="A316" s="1">
        <f>A337*A306</f>
        <v>0</v>
      </c>
      <c r="B316" s="143" t="str">
        <f>$B$5</f>
        <v>Kúpna zmluva – Príloha č. 2:</v>
      </c>
      <c r="C316" s="143"/>
      <c r="D316" s="143"/>
      <c r="E316" s="143"/>
      <c r="F316" s="143"/>
      <c r="G316" s="143"/>
      <c r="H316" s="143"/>
      <c r="I316" s="143"/>
      <c r="J316" s="143"/>
      <c r="K316" s="143"/>
      <c r="M316" s="4"/>
    </row>
    <row r="317" spans="1:13" s="1" customFormat="1" hidden="1" x14ac:dyDescent="0.25">
      <c r="A317" s="1">
        <f>A337*A306</f>
        <v>0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M317" s="4"/>
    </row>
    <row r="318" spans="1:13" s="1" customFormat="1" ht="23.25" hidden="1" customHeight="1" x14ac:dyDescent="0.25">
      <c r="A318" s="1">
        <f>A337*A306</f>
        <v>0</v>
      </c>
      <c r="B318" s="143" t="str">
        <f>$B$7</f>
        <v>Cena dodávaného predmetu zákazky</v>
      </c>
      <c r="C318" s="143"/>
      <c r="D318" s="143"/>
      <c r="E318" s="143"/>
      <c r="F318" s="143"/>
      <c r="G318" s="143"/>
      <c r="H318" s="143"/>
      <c r="I318" s="143"/>
      <c r="J318" s="143"/>
      <c r="K318" s="143"/>
      <c r="M318" s="4"/>
    </row>
    <row r="319" spans="1:13" customFormat="1" hidden="1" x14ac:dyDescent="0.25">
      <c r="A319" s="1">
        <f>A337*A306</f>
        <v>0</v>
      </c>
      <c r="B319" s="6"/>
    </row>
    <row r="320" spans="1:13" customFormat="1" ht="15" hidden="1" customHeight="1" x14ac:dyDescent="0.25">
      <c r="A320" s="1">
        <f>A337*A306</f>
        <v>0</v>
      </c>
      <c r="B32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320" s="144"/>
      <c r="D320" s="144"/>
      <c r="E320" s="144"/>
      <c r="F320" s="144"/>
      <c r="G320" s="144"/>
      <c r="H320" s="144"/>
      <c r="I320" s="144"/>
      <c r="J320" s="144"/>
      <c r="K320" s="144"/>
    </row>
    <row r="321" spans="1:11" customFormat="1" hidden="1" x14ac:dyDescent="0.25">
      <c r="A321" s="1">
        <f>A337*A306</f>
        <v>0</v>
      </c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</row>
    <row r="322" spans="1:11" customFormat="1" hidden="1" x14ac:dyDescent="0.25">
      <c r="A322" s="1">
        <f>A337*A306</f>
        <v>0</v>
      </c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1:11" customFormat="1" hidden="1" x14ac:dyDescent="0.25">
      <c r="A323" s="1">
        <f>A337*A306</f>
        <v>0</v>
      </c>
      <c r="B323" s="6"/>
    </row>
    <row r="324" spans="1:11" s="1" customFormat="1" ht="19.5" hidden="1" customHeight="1" thickBot="1" x14ac:dyDescent="0.3">
      <c r="A324" s="1">
        <f>A337*A306</f>
        <v>0</v>
      </c>
      <c r="C324" s="145" t="str">
        <f>"Identifikačné údaje "&amp;IF(COUNTA([1]summary!$H$72:$H$81)=0,"navrhovateľa:","dodávateľa:")</f>
        <v>Identifikačné údaje navrhovateľa:</v>
      </c>
      <c r="D324" s="146"/>
      <c r="E324" s="146"/>
      <c r="F324" s="146"/>
      <c r="G324" s="147"/>
    </row>
    <row r="325" spans="1:11" s="1" customFormat="1" ht="19.5" hidden="1" customHeight="1" x14ac:dyDescent="0.25">
      <c r="A325" s="1">
        <f>A337*A306</f>
        <v>0</v>
      </c>
      <c r="C325" s="148" t="s">
        <v>2</v>
      </c>
      <c r="D325" s="149"/>
      <c r="E325" s="102"/>
      <c r="F325" s="103"/>
      <c r="G325" s="104"/>
    </row>
    <row r="326" spans="1:11" s="1" customFormat="1" ht="39" hidden="1" customHeight="1" x14ac:dyDescent="0.25">
      <c r="A326" s="1">
        <f>A337*A306</f>
        <v>0</v>
      </c>
      <c r="C326" s="139" t="s">
        <v>3</v>
      </c>
      <c r="D326" s="140"/>
      <c r="E326" s="89"/>
      <c r="F326" s="90"/>
      <c r="G326" s="91"/>
    </row>
    <row r="327" spans="1:11" s="1" customFormat="1" ht="19.5" hidden="1" customHeight="1" x14ac:dyDescent="0.25">
      <c r="A327" s="1">
        <f>A337*A306</f>
        <v>0</v>
      </c>
      <c r="C327" s="141" t="s">
        <v>4</v>
      </c>
      <c r="D327" s="142"/>
      <c r="E327" s="89"/>
      <c r="F327" s="90"/>
      <c r="G327" s="91"/>
    </row>
    <row r="328" spans="1:11" s="1" customFormat="1" ht="19.5" hidden="1" customHeight="1" x14ac:dyDescent="0.25">
      <c r="A328" s="1">
        <f>A337*A306</f>
        <v>0</v>
      </c>
      <c r="C328" s="141" t="s">
        <v>5</v>
      </c>
      <c r="D328" s="142"/>
      <c r="E328" s="89"/>
      <c r="F328" s="90"/>
      <c r="G328" s="91"/>
    </row>
    <row r="329" spans="1:11" s="1" customFormat="1" ht="19.5" hidden="1" customHeight="1" x14ac:dyDescent="0.25">
      <c r="A329" s="1">
        <f>A337*A306</f>
        <v>0</v>
      </c>
      <c r="C329" s="141" t="s">
        <v>6</v>
      </c>
      <c r="D329" s="142"/>
      <c r="E329" s="89"/>
      <c r="F329" s="90"/>
      <c r="G329" s="91"/>
    </row>
    <row r="330" spans="1:11" s="1" customFormat="1" ht="19.5" hidden="1" customHeight="1" x14ac:dyDescent="0.25">
      <c r="A330" s="1">
        <f>A337*A306</f>
        <v>0</v>
      </c>
      <c r="C330" s="141" t="s">
        <v>7</v>
      </c>
      <c r="D330" s="142"/>
      <c r="E330" s="89"/>
      <c r="F330" s="90"/>
      <c r="G330" s="91"/>
    </row>
    <row r="331" spans="1:11" s="1" customFormat="1" ht="19.5" hidden="1" customHeight="1" x14ac:dyDescent="0.25">
      <c r="A331" s="1">
        <f>A337*A306</f>
        <v>0</v>
      </c>
      <c r="C331" s="141" t="s">
        <v>8</v>
      </c>
      <c r="D331" s="142"/>
      <c r="E331" s="89"/>
      <c r="F331" s="90"/>
      <c r="G331" s="91"/>
    </row>
    <row r="332" spans="1:11" s="1" customFormat="1" ht="19.5" hidden="1" customHeight="1" x14ac:dyDescent="0.25">
      <c r="A332" s="1">
        <f>A337*A306</f>
        <v>0</v>
      </c>
      <c r="C332" s="141" t="s">
        <v>9</v>
      </c>
      <c r="D332" s="142"/>
      <c r="E332" s="89"/>
      <c r="F332" s="90"/>
      <c r="G332" s="91"/>
    </row>
    <row r="333" spans="1:11" s="1" customFormat="1" ht="19.5" hidden="1" customHeight="1" x14ac:dyDescent="0.25">
      <c r="A333" s="1">
        <f>A337*A306</f>
        <v>0</v>
      </c>
      <c r="C333" s="141" t="s">
        <v>10</v>
      </c>
      <c r="D333" s="142"/>
      <c r="E333" s="89"/>
      <c r="F333" s="90"/>
      <c r="G333" s="91"/>
    </row>
    <row r="334" spans="1:11" s="1" customFormat="1" ht="19.5" hidden="1" customHeight="1" thickBot="1" x14ac:dyDescent="0.3">
      <c r="A334" s="1">
        <f>A337*A306</f>
        <v>0</v>
      </c>
      <c r="C334" s="150" t="s">
        <v>11</v>
      </c>
      <c r="D334" s="151"/>
      <c r="E334" s="107"/>
      <c r="F334" s="108"/>
      <c r="G334" s="109"/>
    </row>
    <row r="335" spans="1:11" customFormat="1" hidden="1" x14ac:dyDescent="0.25">
      <c r="A335" s="1">
        <f>A337*A306</f>
        <v>0</v>
      </c>
      <c r="B335" s="6"/>
    </row>
    <row r="336" spans="1:11" customFormat="1" hidden="1" x14ac:dyDescent="0.25">
      <c r="A336" s="1">
        <f>A337*A306</f>
        <v>0</v>
      </c>
      <c r="B336" s="6"/>
    </row>
    <row r="337" spans="1:11" customFormat="1" hidden="1" x14ac:dyDescent="0.25">
      <c r="A337">
        <f>IF(D337&lt;&gt;"",1,0)</f>
        <v>0</v>
      </c>
      <c r="B337" s="162" t="s">
        <v>12</v>
      </c>
      <c r="C337" s="162"/>
      <c r="D337" s="163" t="str">
        <f>IF([1]summary!$B$42&lt;&gt;"",[1]summary!$B$42,"")</f>
        <v/>
      </c>
      <c r="E337" s="163"/>
      <c r="F337" s="163"/>
      <c r="G337" s="163"/>
      <c r="H337" s="163"/>
      <c r="I337" s="163"/>
      <c r="J337" s="163"/>
      <c r="K337" s="7"/>
    </row>
    <row r="338" spans="1:11" customFormat="1" hidden="1" x14ac:dyDescent="0.25">
      <c r="A338" s="1">
        <f>A337</f>
        <v>0</v>
      </c>
      <c r="B338" s="6"/>
    </row>
    <row r="339" spans="1:11" customFormat="1" ht="54.95" hidden="1" customHeight="1" thickBot="1" x14ac:dyDescent="0.3">
      <c r="A339" s="1">
        <f>A337</f>
        <v>0</v>
      </c>
      <c r="B339" s="164" t="s">
        <v>13</v>
      </c>
      <c r="C339" s="165"/>
      <c r="D339" s="166"/>
      <c r="E339" s="167" t="s">
        <v>14</v>
      </c>
      <c r="F339" s="168"/>
      <c r="G339" s="35" t="s">
        <v>15</v>
      </c>
      <c r="H339" s="36" t="s">
        <v>16</v>
      </c>
      <c r="I339" s="35" t="s">
        <v>17</v>
      </c>
      <c r="J339" s="37" t="s">
        <v>18</v>
      </c>
      <c r="K339" s="37" t="s">
        <v>19</v>
      </c>
    </row>
    <row r="340" spans="1:11" customFormat="1" ht="25.5" hidden="1" customHeight="1" x14ac:dyDescent="0.25">
      <c r="A340" s="1">
        <f>A337</f>
        <v>0</v>
      </c>
      <c r="B340" s="152" t="s">
        <v>79</v>
      </c>
      <c r="C340" s="153"/>
      <c r="D340" s="8"/>
      <c r="E340" s="117"/>
      <c r="F340" s="118"/>
      <c r="G340" s="38" t="s">
        <v>22</v>
      </c>
      <c r="H340" s="39"/>
      <c r="I340" s="10"/>
      <c r="J340" s="11" t="str">
        <f t="shared" ref="J340:J347" si="11">IF(AND(H340&lt;&gt;"",I340&lt;&gt;""),H340*I340,"")</f>
        <v/>
      </c>
      <c r="K340" s="11" t="str">
        <f t="shared" ref="K340:K347" si="12">IF(J340&lt;&gt;"",J340*1.2,"")</f>
        <v/>
      </c>
    </row>
    <row r="341" spans="1:11" customFormat="1" ht="25.5" hidden="1" customHeight="1" x14ac:dyDescent="0.25">
      <c r="A341" s="1">
        <f>A337</f>
        <v>0</v>
      </c>
      <c r="B341" s="154"/>
      <c r="C341" s="155"/>
      <c r="D341" s="12"/>
      <c r="E341" s="119"/>
      <c r="F341" s="120"/>
      <c r="G341" s="40" t="s">
        <v>22</v>
      </c>
      <c r="H341" s="41"/>
      <c r="I341" s="14"/>
      <c r="J341" s="15" t="str">
        <f t="shared" si="11"/>
        <v/>
      </c>
      <c r="K341" s="15" t="str">
        <f t="shared" si="12"/>
        <v/>
      </c>
    </row>
    <row r="342" spans="1:11" customFormat="1" ht="25.5" hidden="1" customHeight="1" thickBot="1" x14ac:dyDescent="0.3">
      <c r="A342" s="1">
        <f>A337</f>
        <v>0</v>
      </c>
      <c r="B342" s="156"/>
      <c r="C342" s="157"/>
      <c r="D342" s="16"/>
      <c r="E342" s="126"/>
      <c r="F342" s="127"/>
      <c r="G342" s="21" t="s">
        <v>22</v>
      </c>
      <c r="H342" s="22"/>
      <c r="I342" s="18"/>
      <c r="J342" s="19" t="str">
        <f t="shared" si="11"/>
        <v/>
      </c>
      <c r="K342" s="19" t="str">
        <f t="shared" si="12"/>
        <v/>
      </c>
    </row>
    <row r="343" spans="1:11" customFormat="1" ht="25.5" hidden="1" customHeight="1" x14ac:dyDescent="0.25">
      <c r="A343" s="1">
        <f>A337</f>
        <v>0</v>
      </c>
      <c r="B343" s="152" t="s">
        <v>80</v>
      </c>
      <c r="C343" s="153"/>
      <c r="D343" s="8"/>
      <c r="E343" s="117"/>
      <c r="F343" s="118"/>
      <c r="G343" s="38" t="s">
        <v>22</v>
      </c>
      <c r="H343" s="39"/>
      <c r="I343" s="10"/>
      <c r="J343" s="11" t="str">
        <f t="shared" si="11"/>
        <v/>
      </c>
      <c r="K343" s="11" t="str">
        <f t="shared" si="12"/>
        <v/>
      </c>
    </row>
    <row r="344" spans="1:11" customFormat="1" ht="25.5" hidden="1" customHeight="1" x14ac:dyDescent="0.25">
      <c r="A344" s="1">
        <f>A337</f>
        <v>0</v>
      </c>
      <c r="B344" s="154"/>
      <c r="C344" s="155"/>
      <c r="D344" s="12"/>
      <c r="E344" s="119"/>
      <c r="F344" s="120"/>
      <c r="G344" s="40" t="s">
        <v>22</v>
      </c>
      <c r="H344" s="41"/>
      <c r="I344" s="14"/>
      <c r="J344" s="15" t="str">
        <f t="shared" si="11"/>
        <v/>
      </c>
      <c r="K344" s="15" t="str">
        <f t="shared" si="12"/>
        <v/>
      </c>
    </row>
    <row r="345" spans="1:11" customFormat="1" ht="25.5" hidden="1" customHeight="1" thickBot="1" x14ac:dyDescent="0.3">
      <c r="A345" s="1">
        <f>A337</f>
        <v>0</v>
      </c>
      <c r="B345" s="156"/>
      <c r="C345" s="157"/>
      <c r="D345" s="16"/>
      <c r="E345" s="126"/>
      <c r="F345" s="127"/>
      <c r="G345" s="21" t="s">
        <v>22</v>
      </c>
      <c r="H345" s="22"/>
      <c r="I345" s="18"/>
      <c r="J345" s="19" t="str">
        <f t="shared" si="11"/>
        <v/>
      </c>
      <c r="K345" s="19" t="str">
        <f t="shared" si="12"/>
        <v/>
      </c>
    </row>
    <row r="346" spans="1:11" customFormat="1" ht="25.5" hidden="1" customHeight="1" x14ac:dyDescent="0.25">
      <c r="A346" s="1">
        <f>A337</f>
        <v>0</v>
      </c>
      <c r="B346" s="152" t="s">
        <v>65</v>
      </c>
      <c r="C346" s="153"/>
      <c r="D346" s="8" t="s">
        <v>66</v>
      </c>
      <c r="E346" s="158" t="s">
        <v>67</v>
      </c>
      <c r="F346" s="159"/>
      <c r="G346" s="38" t="s">
        <v>67</v>
      </c>
      <c r="H346" s="39"/>
      <c r="I346" s="10">
        <v>1</v>
      </c>
      <c r="J346" s="11" t="str">
        <f t="shared" si="11"/>
        <v/>
      </c>
      <c r="K346" s="11" t="str">
        <f t="shared" si="12"/>
        <v/>
      </c>
    </row>
    <row r="347" spans="1:11" customFormat="1" ht="25.5" hidden="1" customHeight="1" thickBot="1" x14ac:dyDescent="0.3">
      <c r="A347" s="1">
        <f>A337</f>
        <v>0</v>
      </c>
      <c r="B347" s="156"/>
      <c r="C347" s="157"/>
      <c r="D347" s="16" t="s">
        <v>68</v>
      </c>
      <c r="E347" s="160" t="s">
        <v>67</v>
      </c>
      <c r="F347" s="161"/>
      <c r="G347" s="21" t="s">
        <v>67</v>
      </c>
      <c r="H347" s="22"/>
      <c r="I347" s="18">
        <v>1</v>
      </c>
      <c r="J347" s="19" t="str">
        <f t="shared" si="11"/>
        <v/>
      </c>
      <c r="K347" s="19" t="str">
        <f t="shared" si="12"/>
        <v/>
      </c>
    </row>
    <row r="348" spans="1:11" customFormat="1" ht="25.5" hidden="1" customHeight="1" thickBot="1" x14ac:dyDescent="0.3">
      <c r="A348" s="1">
        <f>A337</f>
        <v>0</v>
      </c>
      <c r="B348" s="23"/>
      <c r="C348" s="24"/>
      <c r="D348" s="24"/>
      <c r="E348" s="24"/>
      <c r="F348" s="24"/>
      <c r="G348" s="24"/>
      <c r="H348" s="25"/>
      <c r="I348" s="25" t="s">
        <v>69</v>
      </c>
      <c r="J348" s="26" t="str">
        <f>IF(SUM(J340:J347)&gt;0,SUM(J340:J347),"")</f>
        <v/>
      </c>
      <c r="K348" s="26" t="str">
        <f>IF(SUM(K340:K347)&gt;0,SUM(K340:K347),"")</f>
        <v/>
      </c>
    </row>
    <row r="349" spans="1:11" customFormat="1" hidden="1" x14ac:dyDescent="0.25">
      <c r="A349" s="1">
        <f>A337</f>
        <v>0</v>
      </c>
      <c r="B349" s="27" t="s">
        <v>70</v>
      </c>
    </row>
    <row r="350" spans="1:11" customFormat="1" hidden="1" x14ac:dyDescent="0.25">
      <c r="A350" s="1">
        <f>A337</f>
        <v>0</v>
      </c>
      <c r="B350" s="6"/>
    </row>
    <row r="351" spans="1:11" customFormat="1" hidden="1" x14ac:dyDescent="0.25">
      <c r="A351" s="1">
        <f>A337</f>
        <v>0</v>
      </c>
      <c r="B351" s="6"/>
    </row>
    <row r="352" spans="1:11" customFormat="1" ht="15" hidden="1" customHeight="1" x14ac:dyDescent="0.25">
      <c r="A352" s="1">
        <f>A337*IF(COUNTA([1]summary!$H$72:$H$81)=0,1,0)</f>
        <v>0</v>
      </c>
      <c r="B352" s="6"/>
      <c r="C352" s="169" t="str">
        <f>$C$78</f>
        <v>Týmto zároveň potvrdzujeme, že nami predložená ponuka zodpovedá cenám obvyklým v danom mieste a čase.</v>
      </c>
      <c r="D352" s="169"/>
      <c r="E352" s="169"/>
      <c r="F352" s="169"/>
      <c r="G352" s="169"/>
      <c r="H352" s="169"/>
      <c r="I352" s="169"/>
      <c r="J352" s="169"/>
    </row>
    <row r="353" spans="1:13" customFormat="1" hidden="1" x14ac:dyDescent="0.25">
      <c r="A353" s="1">
        <f>A352</f>
        <v>0</v>
      </c>
      <c r="B353" s="6"/>
    </row>
    <row r="354" spans="1:13" customFormat="1" hidden="1" x14ac:dyDescent="0.25">
      <c r="A354" s="1">
        <f>A352</f>
        <v>0</v>
      </c>
      <c r="B354" s="6"/>
    </row>
    <row r="355" spans="1:13" customFormat="1" hidden="1" x14ac:dyDescent="0.25">
      <c r="A355" s="1">
        <f>A337*IF([1]summary!$F$12='Príloha č. 2'!M355,1,0)</f>
        <v>0</v>
      </c>
      <c r="B355" s="121" t="s">
        <v>72</v>
      </c>
      <c r="C355" s="121"/>
      <c r="D355" s="121"/>
      <c r="E355" s="121"/>
      <c r="F355" s="121"/>
      <c r="G355" s="121"/>
      <c r="H355" s="121"/>
      <c r="I355" s="121"/>
      <c r="J355" s="121"/>
      <c r="K355" s="121"/>
      <c r="M355" s="4" t="s">
        <v>73</v>
      </c>
    </row>
    <row r="356" spans="1:13" customFormat="1" hidden="1" x14ac:dyDescent="0.25">
      <c r="A356" s="1">
        <f>A355</f>
        <v>0</v>
      </c>
      <c r="B356" s="6"/>
    </row>
    <row r="357" spans="1:13" customFormat="1" ht="15" hidden="1" customHeight="1" x14ac:dyDescent="0.25">
      <c r="A357" s="1">
        <f>A355</f>
        <v>0</v>
      </c>
      <c r="B357" s="122" t="s">
        <v>74</v>
      </c>
      <c r="C357" s="122"/>
      <c r="D357" s="122"/>
      <c r="E357" s="122"/>
      <c r="F357" s="122"/>
      <c r="G357" s="122"/>
      <c r="H357" s="122"/>
      <c r="I357" s="122"/>
      <c r="J357" s="122"/>
      <c r="K357" s="122"/>
    </row>
    <row r="358" spans="1:13" customFormat="1" hidden="1" x14ac:dyDescent="0.25">
      <c r="A358" s="1">
        <f>A355</f>
        <v>0</v>
      </c>
      <c r="B358" s="6"/>
    </row>
    <row r="359" spans="1:13" customFormat="1" hidden="1" x14ac:dyDescent="0.25">
      <c r="A359" s="1">
        <f>A355</f>
        <v>0</v>
      </c>
      <c r="B359" s="6"/>
    </row>
    <row r="360" spans="1:13" customFormat="1" hidden="1" x14ac:dyDescent="0.25">
      <c r="A360" s="1">
        <f>A361</f>
        <v>0</v>
      </c>
      <c r="B360" s="6"/>
    </row>
    <row r="361" spans="1:13" customFormat="1" hidden="1" x14ac:dyDescent="0.25">
      <c r="A361" s="1">
        <f>A337*IF(COUNTA([1]summary!$H$72:$H$81)=0,IF([1]summary!$J$20="všetky predmety spolu",0,1),IF([1]summary!$E$58="cenové ponuky komplexne",0,1))</f>
        <v>0</v>
      </c>
      <c r="B361" s="6"/>
      <c r="C361" s="28" t="s">
        <v>75</v>
      </c>
      <c r="D361" s="29"/>
    </row>
    <row r="362" spans="1:13" s="30" customFormat="1" hidden="1" x14ac:dyDescent="0.25">
      <c r="A362" s="1">
        <f>A361</f>
        <v>0</v>
      </c>
      <c r="C362" s="28"/>
    </row>
    <row r="363" spans="1:13" s="30" customFormat="1" ht="15" hidden="1" customHeight="1" x14ac:dyDescent="0.25">
      <c r="A363" s="1">
        <f>A361</f>
        <v>0</v>
      </c>
      <c r="C363" s="28" t="s">
        <v>76</v>
      </c>
      <c r="D363" s="29"/>
      <c r="G363" s="31"/>
      <c r="H363" s="31"/>
      <c r="I363" s="31"/>
      <c r="J363" s="31"/>
      <c r="K363" s="31"/>
    </row>
    <row r="364" spans="1:13" s="30" customFormat="1" hidden="1" x14ac:dyDescent="0.25">
      <c r="A364" s="1">
        <f>A361</f>
        <v>0</v>
      </c>
      <c r="F364" s="32"/>
      <c r="G364" s="123" t="str">
        <f>"podpis a pečiatka "&amp;IF(COUNTA([1]summary!$H$72:$H$81)=0,"navrhovateľa","dodávateľa")</f>
        <v>podpis a pečiatka navrhovateľa</v>
      </c>
      <c r="H364" s="123"/>
      <c r="I364" s="123"/>
      <c r="J364" s="123"/>
      <c r="K364" s="123"/>
    </row>
    <row r="365" spans="1:13" s="30" customFormat="1" hidden="1" x14ac:dyDescent="0.25">
      <c r="A365" s="1">
        <f>A361</f>
        <v>0</v>
      </c>
      <c r="F365" s="32"/>
      <c r="G365" s="33"/>
      <c r="H365" s="33"/>
      <c r="I365" s="33"/>
      <c r="J365" s="33"/>
      <c r="K365" s="33"/>
    </row>
    <row r="366" spans="1:13" customFormat="1" ht="15" hidden="1" customHeight="1" x14ac:dyDescent="0.25">
      <c r="A366" s="1">
        <f>A361*IF(COUNTA([1]summary!$H$72:$H$81)=0,1,0)</f>
        <v>0</v>
      </c>
      <c r="B366" s="124" t="s">
        <v>77</v>
      </c>
      <c r="C366" s="124"/>
      <c r="D366" s="124"/>
      <c r="E366" s="124"/>
      <c r="F366" s="124"/>
      <c r="G366" s="124"/>
      <c r="H366" s="124"/>
      <c r="I366" s="124"/>
      <c r="J366" s="124"/>
      <c r="K366" s="124"/>
      <c r="L366" s="34"/>
    </row>
    <row r="367" spans="1:13" customFormat="1" hidden="1" x14ac:dyDescent="0.25">
      <c r="A367" s="1">
        <f>A366</f>
        <v>0</v>
      </c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34"/>
    </row>
    <row r="368" spans="1:13" customFormat="1" ht="15" hidden="1" customHeight="1" x14ac:dyDescent="0.25">
      <c r="A368" s="1">
        <f>A361*IF(A366=1,0,1)</f>
        <v>0</v>
      </c>
      <c r="B368" s="124" t="s">
        <v>78</v>
      </c>
      <c r="C368" s="124"/>
      <c r="D368" s="124"/>
      <c r="E368" s="124"/>
      <c r="F368" s="124"/>
      <c r="G368" s="124"/>
      <c r="H368" s="124"/>
      <c r="I368" s="124"/>
      <c r="J368" s="124"/>
      <c r="K368" s="124"/>
      <c r="L368" s="34"/>
    </row>
    <row r="369" spans="1:13" customFormat="1" hidden="1" x14ac:dyDescent="0.25">
      <c r="A369" s="1">
        <f>A368</f>
        <v>0</v>
      </c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34"/>
    </row>
    <row r="370" spans="1:13" s="1" customFormat="1" ht="21" hidden="1" x14ac:dyDescent="0.25">
      <c r="A370" s="1">
        <f>A392*A361*IF(J370="",0,1)</f>
        <v>0</v>
      </c>
      <c r="B370" s="2"/>
      <c r="C370" s="3"/>
      <c r="D370" s="3"/>
      <c r="E370" s="3"/>
      <c r="F370" s="3"/>
      <c r="G370" s="3"/>
      <c r="H370" s="3"/>
      <c r="I370" s="3"/>
      <c r="J370" s="125" t="str">
        <f>$J$4</f>
        <v xml:space="preserve">Príloha č. 2: </v>
      </c>
      <c r="K370" s="125"/>
    </row>
    <row r="371" spans="1:13" s="1" customFormat="1" ht="23.25" hidden="1" customHeight="1" x14ac:dyDescent="0.25">
      <c r="A371" s="1">
        <f>A392*A361</f>
        <v>0</v>
      </c>
      <c r="B371" s="143" t="str">
        <f>$B$5</f>
        <v>Kúpna zmluva – Príloha č. 2:</v>
      </c>
      <c r="C371" s="143"/>
      <c r="D371" s="143"/>
      <c r="E371" s="143"/>
      <c r="F371" s="143"/>
      <c r="G371" s="143"/>
      <c r="H371" s="143"/>
      <c r="I371" s="143"/>
      <c r="J371" s="143"/>
      <c r="K371" s="143"/>
      <c r="M371" s="4"/>
    </row>
    <row r="372" spans="1:13" s="1" customFormat="1" hidden="1" x14ac:dyDescent="0.25">
      <c r="A372" s="1">
        <f>A392*A361</f>
        <v>0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M372" s="4"/>
    </row>
    <row r="373" spans="1:13" s="1" customFormat="1" ht="23.25" hidden="1" customHeight="1" x14ac:dyDescent="0.25">
      <c r="A373" s="1">
        <f>A392*A361</f>
        <v>0</v>
      </c>
      <c r="B373" s="143" t="str">
        <f>$B$7</f>
        <v>Cena dodávaného predmetu zákazky</v>
      </c>
      <c r="C373" s="143"/>
      <c r="D373" s="143"/>
      <c r="E373" s="143"/>
      <c r="F373" s="143"/>
      <c r="G373" s="143"/>
      <c r="H373" s="143"/>
      <c r="I373" s="143"/>
      <c r="J373" s="143"/>
      <c r="K373" s="143"/>
      <c r="M373" s="4"/>
    </row>
    <row r="374" spans="1:13" customFormat="1" hidden="1" x14ac:dyDescent="0.25">
      <c r="A374" s="1">
        <f>A392*A361</f>
        <v>0</v>
      </c>
      <c r="B374" s="6"/>
    </row>
    <row r="375" spans="1:13" customFormat="1" ht="15" hidden="1" customHeight="1" x14ac:dyDescent="0.25">
      <c r="A375" s="1">
        <f>A392*A361</f>
        <v>0</v>
      </c>
      <c r="B37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375" s="144"/>
      <c r="D375" s="144"/>
      <c r="E375" s="144"/>
      <c r="F375" s="144"/>
      <c r="G375" s="144"/>
      <c r="H375" s="144"/>
      <c r="I375" s="144"/>
      <c r="J375" s="144"/>
      <c r="K375" s="144"/>
    </row>
    <row r="376" spans="1:13" customFormat="1" hidden="1" x14ac:dyDescent="0.25">
      <c r="A376" s="1">
        <f>A392*A361</f>
        <v>0</v>
      </c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</row>
    <row r="377" spans="1:13" customFormat="1" hidden="1" x14ac:dyDescent="0.25">
      <c r="A377" s="1">
        <f>A392*A361</f>
        <v>0</v>
      </c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</row>
    <row r="378" spans="1:13" customFormat="1" hidden="1" x14ac:dyDescent="0.25">
      <c r="A378" s="1">
        <f>A392*A361</f>
        <v>0</v>
      </c>
      <c r="B378" s="6"/>
    </row>
    <row r="379" spans="1:13" s="1" customFormat="1" ht="19.5" hidden="1" customHeight="1" thickBot="1" x14ac:dyDescent="0.3">
      <c r="A379" s="1">
        <f>A392*A361</f>
        <v>0</v>
      </c>
      <c r="C379" s="145" t="str">
        <f>"Identifikačné údaje "&amp;IF(COUNTA([1]summary!$H$72:$H$81)=0,"navrhovateľa:","dodávateľa:")</f>
        <v>Identifikačné údaje navrhovateľa:</v>
      </c>
      <c r="D379" s="146"/>
      <c r="E379" s="146"/>
      <c r="F379" s="146"/>
      <c r="G379" s="147"/>
    </row>
    <row r="380" spans="1:13" s="1" customFormat="1" ht="19.5" hidden="1" customHeight="1" x14ac:dyDescent="0.25">
      <c r="A380" s="1">
        <f>A392*A361</f>
        <v>0</v>
      </c>
      <c r="C380" s="148" t="s">
        <v>2</v>
      </c>
      <c r="D380" s="149"/>
      <c r="E380" s="102"/>
      <c r="F380" s="103"/>
      <c r="G380" s="104"/>
    </row>
    <row r="381" spans="1:13" s="1" customFormat="1" ht="39" hidden="1" customHeight="1" x14ac:dyDescent="0.25">
      <c r="A381" s="1">
        <f>A392*A361</f>
        <v>0</v>
      </c>
      <c r="C381" s="139" t="s">
        <v>3</v>
      </c>
      <c r="D381" s="140"/>
      <c r="E381" s="89"/>
      <c r="F381" s="90"/>
      <c r="G381" s="91"/>
    </row>
    <row r="382" spans="1:13" s="1" customFormat="1" ht="19.5" hidden="1" customHeight="1" x14ac:dyDescent="0.25">
      <c r="A382" s="1">
        <f>A392*A361</f>
        <v>0</v>
      </c>
      <c r="C382" s="141" t="s">
        <v>4</v>
      </c>
      <c r="D382" s="142"/>
      <c r="E382" s="89"/>
      <c r="F382" s="90"/>
      <c r="G382" s="91"/>
    </row>
    <row r="383" spans="1:13" s="1" customFormat="1" ht="19.5" hidden="1" customHeight="1" x14ac:dyDescent="0.25">
      <c r="A383" s="1">
        <f>A392*A361</f>
        <v>0</v>
      </c>
      <c r="C383" s="141" t="s">
        <v>5</v>
      </c>
      <c r="D383" s="142"/>
      <c r="E383" s="89"/>
      <c r="F383" s="90"/>
      <c r="G383" s="91"/>
    </row>
    <row r="384" spans="1:13" s="1" customFormat="1" ht="19.5" hidden="1" customHeight="1" x14ac:dyDescent="0.25">
      <c r="A384" s="1">
        <f>A392*A361</f>
        <v>0</v>
      </c>
      <c r="C384" s="141" t="s">
        <v>6</v>
      </c>
      <c r="D384" s="142"/>
      <c r="E384" s="89"/>
      <c r="F384" s="90"/>
      <c r="G384" s="91"/>
    </row>
    <row r="385" spans="1:11" s="1" customFormat="1" ht="19.5" hidden="1" customHeight="1" x14ac:dyDescent="0.25">
      <c r="A385" s="1">
        <f>A392*A361</f>
        <v>0</v>
      </c>
      <c r="C385" s="141" t="s">
        <v>7</v>
      </c>
      <c r="D385" s="142"/>
      <c r="E385" s="89"/>
      <c r="F385" s="90"/>
      <c r="G385" s="91"/>
    </row>
    <row r="386" spans="1:11" s="1" customFormat="1" ht="19.5" hidden="1" customHeight="1" x14ac:dyDescent="0.25">
      <c r="A386" s="1">
        <f>A392*A361</f>
        <v>0</v>
      </c>
      <c r="C386" s="141" t="s">
        <v>8</v>
      </c>
      <c r="D386" s="142"/>
      <c r="E386" s="89"/>
      <c r="F386" s="90"/>
      <c r="G386" s="91"/>
    </row>
    <row r="387" spans="1:11" s="1" customFormat="1" ht="19.5" hidden="1" customHeight="1" x14ac:dyDescent="0.25">
      <c r="A387" s="1">
        <f>A392*A361</f>
        <v>0</v>
      </c>
      <c r="C387" s="141" t="s">
        <v>9</v>
      </c>
      <c r="D387" s="142"/>
      <c r="E387" s="89"/>
      <c r="F387" s="90"/>
      <c r="G387" s="91"/>
    </row>
    <row r="388" spans="1:11" s="1" customFormat="1" ht="19.5" hidden="1" customHeight="1" x14ac:dyDescent="0.25">
      <c r="A388" s="1">
        <f>A392*A361</f>
        <v>0</v>
      </c>
      <c r="C388" s="141" t="s">
        <v>10</v>
      </c>
      <c r="D388" s="142"/>
      <c r="E388" s="89"/>
      <c r="F388" s="90"/>
      <c r="G388" s="91"/>
    </row>
    <row r="389" spans="1:11" s="1" customFormat="1" ht="19.5" hidden="1" customHeight="1" thickBot="1" x14ac:dyDescent="0.3">
      <c r="A389" s="1">
        <f>A392*A361</f>
        <v>0</v>
      </c>
      <c r="C389" s="150" t="s">
        <v>11</v>
      </c>
      <c r="D389" s="151"/>
      <c r="E389" s="107"/>
      <c r="F389" s="108"/>
      <c r="G389" s="109"/>
    </row>
    <row r="390" spans="1:11" customFormat="1" hidden="1" x14ac:dyDescent="0.25">
      <c r="A390" s="1">
        <f>A392*A361</f>
        <v>0</v>
      </c>
      <c r="B390" s="6"/>
    </row>
    <row r="391" spans="1:11" customFormat="1" hidden="1" x14ac:dyDescent="0.25">
      <c r="A391" s="1">
        <f>A392*A361</f>
        <v>0</v>
      </c>
      <c r="B391" s="6"/>
    </row>
    <row r="392" spans="1:11" customFormat="1" hidden="1" x14ac:dyDescent="0.25">
      <c r="A392">
        <f>IF(D392&lt;&gt;"",1,0)</f>
        <v>0</v>
      </c>
      <c r="B392" s="162" t="s">
        <v>12</v>
      </c>
      <c r="C392" s="162"/>
      <c r="D392" s="163" t="str">
        <f>IF([1]summary!$B$43&lt;&gt;"",[1]summary!$B$43,"")</f>
        <v/>
      </c>
      <c r="E392" s="163"/>
      <c r="F392" s="163"/>
      <c r="G392" s="163"/>
      <c r="H392" s="163"/>
      <c r="I392" s="163"/>
      <c r="J392" s="163"/>
      <c r="K392" s="7"/>
    </row>
    <row r="393" spans="1:11" customFormat="1" hidden="1" x14ac:dyDescent="0.25">
      <c r="A393" s="1">
        <f>A392</f>
        <v>0</v>
      </c>
      <c r="B393" s="6"/>
    </row>
    <row r="394" spans="1:11" customFormat="1" ht="54.95" hidden="1" customHeight="1" thickBot="1" x14ac:dyDescent="0.3">
      <c r="A394" s="1">
        <f>A392</f>
        <v>0</v>
      </c>
      <c r="B394" s="164" t="s">
        <v>13</v>
      </c>
      <c r="C394" s="165"/>
      <c r="D394" s="166"/>
      <c r="E394" s="167" t="s">
        <v>14</v>
      </c>
      <c r="F394" s="168"/>
      <c r="G394" s="35" t="s">
        <v>15</v>
      </c>
      <c r="H394" s="36" t="s">
        <v>16</v>
      </c>
      <c r="I394" s="35" t="s">
        <v>17</v>
      </c>
      <c r="J394" s="37" t="s">
        <v>18</v>
      </c>
      <c r="K394" s="37" t="s">
        <v>19</v>
      </c>
    </row>
    <row r="395" spans="1:11" customFormat="1" ht="25.5" hidden="1" customHeight="1" x14ac:dyDescent="0.25">
      <c r="A395" s="1">
        <f>A392</f>
        <v>0</v>
      </c>
      <c r="B395" s="152" t="s">
        <v>79</v>
      </c>
      <c r="C395" s="153"/>
      <c r="D395" s="8"/>
      <c r="E395" s="117"/>
      <c r="F395" s="118"/>
      <c r="G395" s="38" t="s">
        <v>22</v>
      </c>
      <c r="H395" s="39"/>
      <c r="I395" s="10"/>
      <c r="J395" s="11" t="str">
        <f t="shared" ref="J395:J402" si="13">IF(AND(H395&lt;&gt;"",I395&lt;&gt;""),H395*I395,"")</f>
        <v/>
      </c>
      <c r="K395" s="11" t="str">
        <f t="shared" ref="K395:K402" si="14">IF(J395&lt;&gt;"",J395*1.2,"")</f>
        <v/>
      </c>
    </row>
    <row r="396" spans="1:11" customFormat="1" ht="25.5" hidden="1" customHeight="1" x14ac:dyDescent="0.25">
      <c r="A396" s="1">
        <f>A392</f>
        <v>0</v>
      </c>
      <c r="B396" s="154"/>
      <c r="C396" s="155"/>
      <c r="D396" s="12"/>
      <c r="E396" s="119"/>
      <c r="F396" s="120"/>
      <c r="G396" s="40" t="s">
        <v>22</v>
      </c>
      <c r="H396" s="41"/>
      <c r="I396" s="14"/>
      <c r="J396" s="15" t="str">
        <f t="shared" si="13"/>
        <v/>
      </c>
      <c r="K396" s="15" t="str">
        <f t="shared" si="14"/>
        <v/>
      </c>
    </row>
    <row r="397" spans="1:11" customFormat="1" ht="25.5" hidden="1" customHeight="1" thickBot="1" x14ac:dyDescent="0.3">
      <c r="A397" s="1">
        <f>A392</f>
        <v>0</v>
      </c>
      <c r="B397" s="156"/>
      <c r="C397" s="157"/>
      <c r="D397" s="16"/>
      <c r="E397" s="126"/>
      <c r="F397" s="127"/>
      <c r="G397" s="21" t="s">
        <v>22</v>
      </c>
      <c r="H397" s="22"/>
      <c r="I397" s="18"/>
      <c r="J397" s="19" t="str">
        <f t="shared" si="13"/>
        <v/>
      </c>
      <c r="K397" s="19" t="str">
        <f t="shared" si="14"/>
        <v/>
      </c>
    </row>
    <row r="398" spans="1:11" customFormat="1" ht="25.5" hidden="1" customHeight="1" x14ac:dyDescent="0.25">
      <c r="A398" s="1">
        <f>A392</f>
        <v>0</v>
      </c>
      <c r="B398" s="152" t="s">
        <v>80</v>
      </c>
      <c r="C398" s="153"/>
      <c r="D398" s="8"/>
      <c r="E398" s="117"/>
      <c r="F398" s="118"/>
      <c r="G398" s="38" t="s">
        <v>22</v>
      </c>
      <c r="H398" s="39"/>
      <c r="I398" s="10"/>
      <c r="J398" s="11" t="str">
        <f t="shared" si="13"/>
        <v/>
      </c>
      <c r="K398" s="11" t="str">
        <f t="shared" si="14"/>
        <v/>
      </c>
    </row>
    <row r="399" spans="1:11" customFormat="1" ht="25.5" hidden="1" customHeight="1" x14ac:dyDescent="0.25">
      <c r="A399" s="1">
        <f>A392</f>
        <v>0</v>
      </c>
      <c r="B399" s="154"/>
      <c r="C399" s="155"/>
      <c r="D399" s="12"/>
      <c r="E399" s="119"/>
      <c r="F399" s="120"/>
      <c r="G399" s="40" t="s">
        <v>22</v>
      </c>
      <c r="H399" s="41"/>
      <c r="I399" s="14"/>
      <c r="J399" s="15" t="str">
        <f t="shared" si="13"/>
        <v/>
      </c>
      <c r="K399" s="15" t="str">
        <f t="shared" si="14"/>
        <v/>
      </c>
    </row>
    <row r="400" spans="1:11" customFormat="1" ht="25.5" hidden="1" customHeight="1" thickBot="1" x14ac:dyDescent="0.3">
      <c r="A400" s="1">
        <f>A392</f>
        <v>0</v>
      </c>
      <c r="B400" s="156"/>
      <c r="C400" s="157"/>
      <c r="D400" s="16"/>
      <c r="E400" s="126"/>
      <c r="F400" s="127"/>
      <c r="G400" s="21" t="s">
        <v>22</v>
      </c>
      <c r="H400" s="22"/>
      <c r="I400" s="18"/>
      <c r="J400" s="19" t="str">
        <f t="shared" si="13"/>
        <v/>
      </c>
      <c r="K400" s="19" t="str">
        <f t="shared" si="14"/>
        <v/>
      </c>
    </row>
    <row r="401" spans="1:13" customFormat="1" ht="25.5" hidden="1" customHeight="1" x14ac:dyDescent="0.25">
      <c r="A401" s="1">
        <f>A392</f>
        <v>0</v>
      </c>
      <c r="B401" s="152" t="s">
        <v>65</v>
      </c>
      <c r="C401" s="153"/>
      <c r="D401" s="8" t="s">
        <v>66</v>
      </c>
      <c r="E401" s="158" t="s">
        <v>67</v>
      </c>
      <c r="F401" s="159"/>
      <c r="G401" s="38" t="s">
        <v>67</v>
      </c>
      <c r="H401" s="39"/>
      <c r="I401" s="10">
        <v>1</v>
      </c>
      <c r="J401" s="11" t="str">
        <f t="shared" si="13"/>
        <v/>
      </c>
      <c r="K401" s="11" t="str">
        <f t="shared" si="14"/>
        <v/>
      </c>
    </row>
    <row r="402" spans="1:13" customFormat="1" ht="25.5" hidden="1" customHeight="1" thickBot="1" x14ac:dyDescent="0.3">
      <c r="A402" s="1">
        <f>A392</f>
        <v>0</v>
      </c>
      <c r="B402" s="156"/>
      <c r="C402" s="157"/>
      <c r="D402" s="16" t="s">
        <v>68</v>
      </c>
      <c r="E402" s="160" t="s">
        <v>67</v>
      </c>
      <c r="F402" s="161"/>
      <c r="G402" s="21" t="s">
        <v>67</v>
      </c>
      <c r="H402" s="22"/>
      <c r="I402" s="18">
        <v>1</v>
      </c>
      <c r="J402" s="19" t="str">
        <f t="shared" si="13"/>
        <v/>
      </c>
      <c r="K402" s="19" t="str">
        <f t="shared" si="14"/>
        <v/>
      </c>
    </row>
    <row r="403" spans="1:13" customFormat="1" ht="25.5" hidden="1" customHeight="1" thickBot="1" x14ac:dyDescent="0.3">
      <c r="A403" s="1">
        <f>A392</f>
        <v>0</v>
      </c>
      <c r="B403" s="23"/>
      <c r="C403" s="24"/>
      <c r="D403" s="24"/>
      <c r="E403" s="24"/>
      <c r="F403" s="24"/>
      <c r="G403" s="24"/>
      <c r="H403" s="25"/>
      <c r="I403" s="25" t="s">
        <v>69</v>
      </c>
      <c r="J403" s="26" t="str">
        <f>IF(SUM(J395:J402)&gt;0,SUM(J395:J402),"")</f>
        <v/>
      </c>
      <c r="K403" s="26" t="str">
        <f>IF(SUM(K395:K402)&gt;0,SUM(K395:K402),"")</f>
        <v/>
      </c>
    </row>
    <row r="404" spans="1:13" customFormat="1" hidden="1" x14ac:dyDescent="0.25">
      <c r="A404" s="1">
        <f>A392</f>
        <v>0</v>
      </c>
      <c r="B404" s="27" t="s">
        <v>70</v>
      </c>
    </row>
    <row r="405" spans="1:13" customFormat="1" hidden="1" x14ac:dyDescent="0.25">
      <c r="A405" s="1">
        <f>A392</f>
        <v>0</v>
      </c>
      <c r="B405" s="6"/>
    </row>
    <row r="406" spans="1:13" customFormat="1" hidden="1" x14ac:dyDescent="0.25">
      <c r="A406" s="1">
        <f>A392</f>
        <v>0</v>
      </c>
      <c r="B406" s="6"/>
    </row>
    <row r="407" spans="1:13" customFormat="1" ht="15" hidden="1" customHeight="1" x14ac:dyDescent="0.25">
      <c r="A407" s="1">
        <f>A392*IF(COUNTA([1]summary!$H$72:$H$81)=0,1,0)</f>
        <v>0</v>
      </c>
      <c r="B407" s="6"/>
      <c r="C407" s="169" t="str">
        <f>$C$78</f>
        <v>Týmto zároveň potvrdzujeme, že nami predložená ponuka zodpovedá cenám obvyklým v danom mieste a čase.</v>
      </c>
      <c r="D407" s="169"/>
      <c r="E407" s="169"/>
      <c r="F407" s="169"/>
      <c r="G407" s="169"/>
      <c r="H407" s="169"/>
      <c r="I407" s="169"/>
      <c r="J407" s="169"/>
    </row>
    <row r="408" spans="1:13" customFormat="1" hidden="1" x14ac:dyDescent="0.25">
      <c r="A408" s="1">
        <f>A407</f>
        <v>0</v>
      </c>
      <c r="B408" s="6"/>
    </row>
    <row r="409" spans="1:13" customFormat="1" hidden="1" x14ac:dyDescent="0.25">
      <c r="A409" s="1">
        <f>A407</f>
        <v>0</v>
      </c>
      <c r="B409" s="6"/>
    </row>
    <row r="410" spans="1:13" customFormat="1" hidden="1" x14ac:dyDescent="0.25">
      <c r="A410" s="1">
        <f>A392*IF([1]summary!$F$12='Príloha č. 2'!M410,1,0)</f>
        <v>0</v>
      </c>
      <c r="B410" s="121" t="s">
        <v>72</v>
      </c>
      <c r="C410" s="121"/>
      <c r="D410" s="121"/>
      <c r="E410" s="121"/>
      <c r="F410" s="121"/>
      <c r="G410" s="121"/>
      <c r="H410" s="121"/>
      <c r="I410" s="121"/>
      <c r="J410" s="121"/>
      <c r="K410" s="121"/>
      <c r="M410" s="4" t="s">
        <v>73</v>
      </c>
    </row>
    <row r="411" spans="1:13" customFormat="1" hidden="1" x14ac:dyDescent="0.25">
      <c r="A411" s="1">
        <f>A410</f>
        <v>0</v>
      </c>
      <c r="B411" s="6"/>
    </row>
    <row r="412" spans="1:13" customFormat="1" ht="15" hidden="1" customHeight="1" x14ac:dyDescent="0.25">
      <c r="A412" s="1">
        <f>A410</f>
        <v>0</v>
      </c>
      <c r="B412" s="122" t="s">
        <v>74</v>
      </c>
      <c r="C412" s="122"/>
      <c r="D412" s="122"/>
      <c r="E412" s="122"/>
      <c r="F412" s="122"/>
      <c r="G412" s="122"/>
      <c r="H412" s="122"/>
      <c r="I412" s="122"/>
      <c r="J412" s="122"/>
      <c r="K412" s="122"/>
    </row>
    <row r="413" spans="1:13" customFormat="1" hidden="1" x14ac:dyDescent="0.25">
      <c r="A413" s="1">
        <f>A410</f>
        <v>0</v>
      </c>
      <c r="B413" s="6"/>
    </row>
    <row r="414" spans="1:13" customFormat="1" hidden="1" x14ac:dyDescent="0.25">
      <c r="A414" s="1">
        <f>A410</f>
        <v>0</v>
      </c>
      <c r="B414" s="6"/>
    </row>
    <row r="415" spans="1:13" customFormat="1" hidden="1" x14ac:dyDescent="0.25">
      <c r="A415" s="1">
        <f>A416</f>
        <v>0</v>
      </c>
      <c r="B415" s="6"/>
    </row>
    <row r="416" spans="1:13" customFormat="1" hidden="1" x14ac:dyDescent="0.25">
      <c r="A416" s="1">
        <f>A392*IF(COUNTA([1]summary!$H$72:$H$81)=0,IF([1]summary!$J$20="všetky predmety spolu",0,1),IF([1]summary!$E$58="cenové ponuky komplexne",0,1))</f>
        <v>0</v>
      </c>
      <c r="B416" s="6"/>
      <c r="C416" s="28" t="s">
        <v>75</v>
      </c>
      <c r="D416" s="29"/>
    </row>
    <row r="417" spans="1:13" s="30" customFormat="1" hidden="1" x14ac:dyDescent="0.25">
      <c r="A417" s="1">
        <f>A416</f>
        <v>0</v>
      </c>
      <c r="C417" s="28"/>
    </row>
    <row r="418" spans="1:13" s="30" customFormat="1" ht="15" hidden="1" customHeight="1" x14ac:dyDescent="0.25">
      <c r="A418" s="1">
        <f>A416</f>
        <v>0</v>
      </c>
      <c r="C418" s="28" t="s">
        <v>76</v>
      </c>
      <c r="D418" s="29"/>
      <c r="G418" s="31"/>
      <c r="H418" s="31"/>
      <c r="I418" s="31"/>
      <c r="J418" s="31"/>
      <c r="K418" s="31"/>
    </row>
    <row r="419" spans="1:13" s="30" customFormat="1" hidden="1" x14ac:dyDescent="0.25">
      <c r="A419" s="1">
        <f>A416</f>
        <v>0</v>
      </c>
      <c r="F419" s="32"/>
      <c r="G419" s="123" t="str">
        <f>"podpis a pečiatka "&amp;IF(COUNTA([1]summary!$H$72:$H$81)=0,"navrhovateľa","dodávateľa")</f>
        <v>podpis a pečiatka navrhovateľa</v>
      </c>
      <c r="H419" s="123"/>
      <c r="I419" s="123"/>
      <c r="J419" s="123"/>
      <c r="K419" s="123"/>
    </row>
    <row r="420" spans="1:13" s="30" customFormat="1" hidden="1" x14ac:dyDescent="0.25">
      <c r="A420" s="1">
        <f>A416</f>
        <v>0</v>
      </c>
      <c r="F420" s="32"/>
      <c r="G420" s="33"/>
      <c r="H420" s="33"/>
      <c r="I420" s="33"/>
      <c r="J420" s="33"/>
      <c r="K420" s="33"/>
    </row>
    <row r="421" spans="1:13" customFormat="1" ht="15" hidden="1" customHeight="1" x14ac:dyDescent="0.25">
      <c r="A421" s="1">
        <f>A416*IF(COUNTA([1]summary!$H$72:$H$81)=0,1,0)</f>
        <v>0</v>
      </c>
      <c r="B421" s="124" t="s">
        <v>77</v>
      </c>
      <c r="C421" s="124"/>
      <c r="D421" s="124"/>
      <c r="E421" s="124"/>
      <c r="F421" s="124"/>
      <c r="G421" s="124"/>
      <c r="H421" s="124"/>
      <c r="I421" s="124"/>
      <c r="J421" s="124"/>
      <c r="K421" s="124"/>
      <c r="L421" s="34"/>
    </row>
    <row r="422" spans="1:13" customFormat="1" hidden="1" x14ac:dyDescent="0.25">
      <c r="A422" s="1">
        <f>A421</f>
        <v>0</v>
      </c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34"/>
    </row>
    <row r="423" spans="1:13" customFormat="1" ht="15" hidden="1" customHeight="1" x14ac:dyDescent="0.25">
      <c r="A423" s="1">
        <f>A416*IF(A421=1,0,1)</f>
        <v>0</v>
      </c>
      <c r="B423" s="124" t="s">
        <v>78</v>
      </c>
      <c r="C423" s="124"/>
      <c r="D423" s="124"/>
      <c r="E423" s="124"/>
      <c r="F423" s="124"/>
      <c r="G423" s="124"/>
      <c r="H423" s="124"/>
      <c r="I423" s="124"/>
      <c r="J423" s="124"/>
      <c r="K423" s="124"/>
      <c r="L423" s="34"/>
    </row>
    <row r="424" spans="1:13" customFormat="1" hidden="1" x14ac:dyDescent="0.25">
      <c r="A424" s="1">
        <f>A423</f>
        <v>0</v>
      </c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34"/>
    </row>
    <row r="425" spans="1:13" s="1" customFormat="1" ht="21" hidden="1" x14ac:dyDescent="0.25">
      <c r="A425" s="1">
        <f>A447*A416*IF(J425="",0,1)</f>
        <v>0</v>
      </c>
      <c r="B425" s="2"/>
      <c r="C425" s="3"/>
      <c r="D425" s="3"/>
      <c r="E425" s="3"/>
      <c r="F425" s="3"/>
      <c r="G425" s="3"/>
      <c r="H425" s="3"/>
      <c r="I425" s="3"/>
      <c r="J425" s="125" t="str">
        <f>$J$4</f>
        <v xml:space="preserve">Príloha č. 2: </v>
      </c>
      <c r="K425" s="125"/>
    </row>
    <row r="426" spans="1:13" s="1" customFormat="1" ht="23.25" hidden="1" customHeight="1" x14ac:dyDescent="0.25">
      <c r="A426" s="1">
        <f>A447*A416</f>
        <v>0</v>
      </c>
      <c r="B426" s="143" t="str">
        <f>$B$5</f>
        <v>Kúpna zmluva – Príloha č. 2:</v>
      </c>
      <c r="C426" s="143"/>
      <c r="D426" s="143"/>
      <c r="E426" s="143"/>
      <c r="F426" s="143"/>
      <c r="G426" s="143"/>
      <c r="H426" s="143"/>
      <c r="I426" s="143"/>
      <c r="J426" s="143"/>
      <c r="K426" s="143"/>
      <c r="M426" s="4"/>
    </row>
    <row r="427" spans="1:13" s="1" customFormat="1" hidden="1" x14ac:dyDescent="0.25">
      <c r="A427" s="1">
        <f>A447*A416</f>
        <v>0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M427" s="4"/>
    </row>
    <row r="428" spans="1:13" s="1" customFormat="1" ht="23.25" hidden="1" customHeight="1" x14ac:dyDescent="0.25">
      <c r="A428" s="1">
        <f>A447*A416</f>
        <v>0</v>
      </c>
      <c r="B428" s="143" t="str">
        <f>$B$7</f>
        <v>Cena dodávaného predmetu zákazky</v>
      </c>
      <c r="C428" s="143"/>
      <c r="D428" s="143"/>
      <c r="E428" s="143"/>
      <c r="F428" s="143"/>
      <c r="G428" s="143"/>
      <c r="H428" s="143"/>
      <c r="I428" s="143"/>
      <c r="J428" s="143"/>
      <c r="K428" s="143"/>
      <c r="M428" s="4"/>
    </row>
    <row r="429" spans="1:13" customFormat="1" hidden="1" x14ac:dyDescent="0.25">
      <c r="A429" s="1">
        <f>A447*A416</f>
        <v>0</v>
      </c>
      <c r="B429" s="6"/>
    </row>
    <row r="430" spans="1:13" customFormat="1" ht="15" hidden="1" customHeight="1" x14ac:dyDescent="0.25">
      <c r="A430" s="1">
        <f>A447*A416</f>
        <v>0</v>
      </c>
      <c r="B43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430" s="144"/>
      <c r="D430" s="144"/>
      <c r="E430" s="144"/>
      <c r="F430" s="144"/>
      <c r="G430" s="144"/>
      <c r="H430" s="144"/>
      <c r="I430" s="144"/>
      <c r="J430" s="144"/>
      <c r="K430" s="144"/>
    </row>
    <row r="431" spans="1:13" customFormat="1" hidden="1" x14ac:dyDescent="0.25">
      <c r="A431" s="1">
        <f>A447*A416</f>
        <v>0</v>
      </c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</row>
    <row r="432" spans="1:13" customFormat="1" hidden="1" x14ac:dyDescent="0.25">
      <c r="A432" s="1">
        <f>A447*A416</f>
        <v>0</v>
      </c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</row>
    <row r="433" spans="1:11" customFormat="1" hidden="1" x14ac:dyDescent="0.25">
      <c r="A433" s="1">
        <f>A447*A416</f>
        <v>0</v>
      </c>
      <c r="B433" s="6"/>
    </row>
    <row r="434" spans="1:11" s="1" customFormat="1" ht="19.5" hidden="1" customHeight="1" thickBot="1" x14ac:dyDescent="0.3">
      <c r="A434" s="1">
        <f>A447*A416</f>
        <v>0</v>
      </c>
      <c r="C434" s="177" t="str">
        <f>"Identifikačné údaje "&amp;IF(COUNTA([1]summary!$H$72:$H$81)=0,"navrhovateľa:","dodávateľa:")</f>
        <v>Identifikačné údaje navrhovateľa:</v>
      </c>
      <c r="D434" s="178"/>
      <c r="E434" s="178"/>
      <c r="F434" s="178"/>
      <c r="G434" s="179"/>
    </row>
    <row r="435" spans="1:11" s="1" customFormat="1" ht="19.5" hidden="1" customHeight="1" x14ac:dyDescent="0.25">
      <c r="A435" s="1">
        <f>A447*A416</f>
        <v>0</v>
      </c>
      <c r="C435" s="180" t="s">
        <v>2</v>
      </c>
      <c r="D435" s="181"/>
      <c r="E435" s="182"/>
      <c r="F435" s="183"/>
      <c r="G435" s="184"/>
    </row>
    <row r="436" spans="1:11" s="1" customFormat="1" ht="39" hidden="1" customHeight="1" x14ac:dyDescent="0.25">
      <c r="A436" s="1">
        <f>A447*A416</f>
        <v>0</v>
      </c>
      <c r="C436" s="170" t="s">
        <v>3</v>
      </c>
      <c r="D436" s="171"/>
      <c r="E436" s="172"/>
      <c r="F436" s="173"/>
      <c r="G436" s="174"/>
    </row>
    <row r="437" spans="1:11" s="1" customFormat="1" ht="19.5" hidden="1" customHeight="1" x14ac:dyDescent="0.25">
      <c r="A437" s="1">
        <f>A447*A416</f>
        <v>0</v>
      </c>
      <c r="C437" s="175" t="s">
        <v>4</v>
      </c>
      <c r="D437" s="176"/>
      <c r="E437" s="172"/>
      <c r="F437" s="173"/>
      <c r="G437" s="174"/>
    </row>
    <row r="438" spans="1:11" s="1" customFormat="1" ht="19.5" hidden="1" customHeight="1" x14ac:dyDescent="0.25">
      <c r="A438" s="1">
        <f>A447*A416</f>
        <v>0</v>
      </c>
      <c r="C438" s="175" t="s">
        <v>5</v>
      </c>
      <c r="D438" s="176"/>
      <c r="E438" s="172"/>
      <c r="F438" s="173"/>
      <c r="G438" s="174"/>
    </row>
    <row r="439" spans="1:11" s="1" customFormat="1" ht="19.5" hidden="1" customHeight="1" x14ac:dyDescent="0.25">
      <c r="A439" s="1">
        <f>A447*A416</f>
        <v>0</v>
      </c>
      <c r="C439" s="175" t="s">
        <v>6</v>
      </c>
      <c r="D439" s="176"/>
      <c r="E439" s="172"/>
      <c r="F439" s="173"/>
      <c r="G439" s="174"/>
    </row>
    <row r="440" spans="1:11" s="1" customFormat="1" ht="19.5" hidden="1" customHeight="1" x14ac:dyDescent="0.25">
      <c r="A440" s="1">
        <f>A447*A416</f>
        <v>0</v>
      </c>
      <c r="C440" s="175" t="s">
        <v>7</v>
      </c>
      <c r="D440" s="176"/>
      <c r="E440" s="172"/>
      <c r="F440" s="173"/>
      <c r="G440" s="174"/>
    </row>
    <row r="441" spans="1:11" s="1" customFormat="1" ht="19.5" hidden="1" customHeight="1" x14ac:dyDescent="0.25">
      <c r="A441" s="1">
        <f>A447*A416</f>
        <v>0</v>
      </c>
      <c r="C441" s="175" t="s">
        <v>8</v>
      </c>
      <c r="D441" s="176"/>
      <c r="E441" s="172"/>
      <c r="F441" s="173"/>
      <c r="G441" s="174"/>
    </row>
    <row r="442" spans="1:11" s="1" customFormat="1" ht="19.5" hidden="1" customHeight="1" x14ac:dyDescent="0.25">
      <c r="A442" s="1">
        <f>A447*A416</f>
        <v>0</v>
      </c>
      <c r="C442" s="175" t="s">
        <v>9</v>
      </c>
      <c r="D442" s="176"/>
      <c r="E442" s="172"/>
      <c r="F442" s="173"/>
      <c r="G442" s="174"/>
    </row>
    <row r="443" spans="1:11" s="1" customFormat="1" ht="19.5" hidden="1" customHeight="1" x14ac:dyDescent="0.25">
      <c r="A443" s="1">
        <f>A447*A416</f>
        <v>0</v>
      </c>
      <c r="C443" s="175" t="s">
        <v>10</v>
      </c>
      <c r="D443" s="176"/>
      <c r="E443" s="172"/>
      <c r="F443" s="173"/>
      <c r="G443" s="174"/>
    </row>
    <row r="444" spans="1:11" s="1" customFormat="1" ht="19.5" hidden="1" customHeight="1" thickBot="1" x14ac:dyDescent="0.3">
      <c r="A444" s="1">
        <f>A447*A416</f>
        <v>0</v>
      </c>
      <c r="C444" s="185" t="s">
        <v>11</v>
      </c>
      <c r="D444" s="186"/>
      <c r="E444" s="187"/>
      <c r="F444" s="188"/>
      <c r="G444" s="189"/>
    </row>
    <row r="445" spans="1:11" customFormat="1" hidden="1" x14ac:dyDescent="0.25">
      <c r="A445" s="1">
        <f>A447*A416</f>
        <v>0</v>
      </c>
      <c r="B445" s="6"/>
    </row>
    <row r="446" spans="1:11" customFormat="1" hidden="1" x14ac:dyDescent="0.25">
      <c r="A446" s="1">
        <f>A447*A416</f>
        <v>0</v>
      </c>
      <c r="B446" s="6"/>
    </row>
    <row r="447" spans="1:11" customFormat="1" hidden="1" x14ac:dyDescent="0.25">
      <c r="A447">
        <f>IF(D447&lt;&gt;"",1,0)</f>
        <v>0</v>
      </c>
      <c r="B447" s="162" t="s">
        <v>12</v>
      </c>
      <c r="C447" s="162"/>
      <c r="D447" s="163" t="str">
        <f>IF([1]summary!$B$44&lt;&gt;"",[1]summary!$B$44,"")</f>
        <v/>
      </c>
      <c r="E447" s="163"/>
      <c r="F447" s="163"/>
      <c r="G447" s="163"/>
      <c r="H447" s="163"/>
      <c r="I447" s="163"/>
      <c r="J447" s="163"/>
      <c r="K447" s="7"/>
    </row>
    <row r="448" spans="1:11" customFormat="1" hidden="1" x14ac:dyDescent="0.25">
      <c r="A448" s="1">
        <f>A447</f>
        <v>0</v>
      </c>
      <c r="B448" s="6"/>
    </row>
    <row r="449" spans="1:11" customFormat="1" ht="54.95" hidden="1" customHeight="1" thickBot="1" x14ac:dyDescent="0.3">
      <c r="A449" s="1">
        <f>A447</f>
        <v>0</v>
      </c>
      <c r="B449" s="164" t="s">
        <v>13</v>
      </c>
      <c r="C449" s="165"/>
      <c r="D449" s="166"/>
      <c r="E449" s="167" t="s">
        <v>14</v>
      </c>
      <c r="F449" s="168"/>
      <c r="G449" s="35" t="s">
        <v>15</v>
      </c>
      <c r="H449" s="36" t="s">
        <v>16</v>
      </c>
      <c r="I449" s="35" t="s">
        <v>17</v>
      </c>
      <c r="J449" s="37" t="s">
        <v>18</v>
      </c>
      <c r="K449" s="37" t="s">
        <v>19</v>
      </c>
    </row>
    <row r="450" spans="1:11" customFormat="1" ht="25.5" hidden="1" customHeight="1" x14ac:dyDescent="0.25">
      <c r="A450" s="1">
        <f>A447</f>
        <v>0</v>
      </c>
      <c r="B450" s="152" t="s">
        <v>79</v>
      </c>
      <c r="C450" s="153"/>
      <c r="D450" s="8"/>
      <c r="E450" s="190"/>
      <c r="F450" s="191"/>
      <c r="G450" s="38" t="s">
        <v>22</v>
      </c>
      <c r="H450" s="39"/>
      <c r="I450" s="10"/>
      <c r="J450" s="11" t="str">
        <f t="shared" ref="J450:J457" si="15">IF(AND(H450&lt;&gt;"",I450&lt;&gt;""),H450*I450,"")</f>
        <v/>
      </c>
      <c r="K450" s="11" t="str">
        <f t="shared" ref="K450:K457" si="16">IF(J450&lt;&gt;"",J450*1.2,"")</f>
        <v/>
      </c>
    </row>
    <row r="451" spans="1:11" customFormat="1" ht="25.5" hidden="1" customHeight="1" x14ac:dyDescent="0.25">
      <c r="A451" s="1">
        <f>A447</f>
        <v>0</v>
      </c>
      <c r="B451" s="154"/>
      <c r="C451" s="155"/>
      <c r="D451" s="12"/>
      <c r="E451" s="192"/>
      <c r="F451" s="193"/>
      <c r="G451" s="40" t="s">
        <v>22</v>
      </c>
      <c r="H451" s="41"/>
      <c r="I451" s="14"/>
      <c r="J451" s="15" t="str">
        <f t="shared" si="15"/>
        <v/>
      </c>
      <c r="K451" s="15" t="str">
        <f t="shared" si="16"/>
        <v/>
      </c>
    </row>
    <row r="452" spans="1:11" customFormat="1" ht="25.5" hidden="1" customHeight="1" thickBot="1" x14ac:dyDescent="0.3">
      <c r="A452" s="1">
        <f>A447</f>
        <v>0</v>
      </c>
      <c r="B452" s="156"/>
      <c r="C452" s="157"/>
      <c r="D452" s="16"/>
      <c r="E452" s="194"/>
      <c r="F452" s="195"/>
      <c r="G452" s="21" t="s">
        <v>22</v>
      </c>
      <c r="H452" s="22"/>
      <c r="I452" s="18"/>
      <c r="J452" s="19" t="str">
        <f t="shared" si="15"/>
        <v/>
      </c>
      <c r="K452" s="19" t="str">
        <f t="shared" si="16"/>
        <v/>
      </c>
    </row>
    <row r="453" spans="1:11" customFormat="1" ht="25.5" hidden="1" customHeight="1" x14ac:dyDescent="0.25">
      <c r="A453" s="1">
        <f>A447</f>
        <v>0</v>
      </c>
      <c r="B453" s="152" t="s">
        <v>80</v>
      </c>
      <c r="C453" s="153"/>
      <c r="D453" s="8"/>
      <c r="E453" s="190"/>
      <c r="F453" s="191"/>
      <c r="G453" s="38" t="s">
        <v>22</v>
      </c>
      <c r="H453" s="39"/>
      <c r="I453" s="10"/>
      <c r="J453" s="11" t="str">
        <f t="shared" si="15"/>
        <v/>
      </c>
      <c r="K453" s="11" t="str">
        <f t="shared" si="16"/>
        <v/>
      </c>
    </row>
    <row r="454" spans="1:11" customFormat="1" ht="25.5" hidden="1" customHeight="1" x14ac:dyDescent="0.25">
      <c r="A454" s="1">
        <f>A447</f>
        <v>0</v>
      </c>
      <c r="B454" s="154"/>
      <c r="C454" s="155"/>
      <c r="D454" s="12"/>
      <c r="E454" s="192"/>
      <c r="F454" s="193"/>
      <c r="G454" s="40" t="s">
        <v>22</v>
      </c>
      <c r="H454" s="41"/>
      <c r="I454" s="14"/>
      <c r="J454" s="15" t="str">
        <f t="shared" si="15"/>
        <v/>
      </c>
      <c r="K454" s="15" t="str">
        <f t="shared" si="16"/>
        <v/>
      </c>
    </row>
    <row r="455" spans="1:11" customFormat="1" ht="25.5" hidden="1" customHeight="1" thickBot="1" x14ac:dyDescent="0.3">
      <c r="A455" s="1">
        <f>A447</f>
        <v>0</v>
      </c>
      <c r="B455" s="156"/>
      <c r="C455" s="157"/>
      <c r="D455" s="16"/>
      <c r="E455" s="194"/>
      <c r="F455" s="195"/>
      <c r="G455" s="21" t="s">
        <v>22</v>
      </c>
      <c r="H455" s="22"/>
      <c r="I455" s="18"/>
      <c r="J455" s="19" t="str">
        <f t="shared" si="15"/>
        <v/>
      </c>
      <c r="K455" s="19" t="str">
        <f t="shared" si="16"/>
        <v/>
      </c>
    </row>
    <row r="456" spans="1:11" customFormat="1" ht="25.5" hidden="1" customHeight="1" x14ac:dyDescent="0.25">
      <c r="A456" s="1">
        <f>A447</f>
        <v>0</v>
      </c>
      <c r="B456" s="152" t="s">
        <v>65</v>
      </c>
      <c r="C456" s="153"/>
      <c r="D456" s="8" t="s">
        <v>66</v>
      </c>
      <c r="E456" s="196" t="s">
        <v>67</v>
      </c>
      <c r="F456" s="197"/>
      <c r="G456" s="38" t="s">
        <v>67</v>
      </c>
      <c r="H456" s="39"/>
      <c r="I456" s="10">
        <v>1</v>
      </c>
      <c r="J456" s="11" t="str">
        <f t="shared" si="15"/>
        <v/>
      </c>
      <c r="K456" s="11" t="str">
        <f t="shared" si="16"/>
        <v/>
      </c>
    </row>
    <row r="457" spans="1:11" customFormat="1" ht="25.5" hidden="1" customHeight="1" thickBot="1" x14ac:dyDescent="0.3">
      <c r="A457" s="1">
        <f>A447</f>
        <v>0</v>
      </c>
      <c r="B457" s="156"/>
      <c r="C457" s="157"/>
      <c r="D457" s="16" t="s">
        <v>68</v>
      </c>
      <c r="E457" s="198" t="s">
        <v>67</v>
      </c>
      <c r="F457" s="199"/>
      <c r="G457" s="21" t="s">
        <v>67</v>
      </c>
      <c r="H457" s="22"/>
      <c r="I457" s="18">
        <v>1</v>
      </c>
      <c r="J457" s="19" t="str">
        <f t="shared" si="15"/>
        <v/>
      </c>
      <c r="K457" s="19" t="str">
        <f t="shared" si="16"/>
        <v/>
      </c>
    </row>
    <row r="458" spans="1:11" customFormat="1" ht="25.5" hidden="1" customHeight="1" thickBot="1" x14ac:dyDescent="0.3">
      <c r="A458" s="1">
        <f>A447</f>
        <v>0</v>
      </c>
      <c r="B458" s="23"/>
      <c r="C458" s="24"/>
      <c r="D458" s="24"/>
      <c r="E458" s="24"/>
      <c r="F458" s="24"/>
      <c r="G458" s="24"/>
      <c r="H458" s="25"/>
      <c r="I458" s="25" t="s">
        <v>69</v>
      </c>
      <c r="J458" s="26" t="str">
        <f>IF(SUM(J450:J457)&gt;0,SUM(J450:J457),"")</f>
        <v/>
      </c>
      <c r="K458" s="26" t="str">
        <f>IF(SUM(K450:K457)&gt;0,SUM(K450:K457),"")</f>
        <v/>
      </c>
    </row>
    <row r="459" spans="1:11" customFormat="1" hidden="1" x14ac:dyDescent="0.25">
      <c r="A459" s="1">
        <f>A447</f>
        <v>0</v>
      </c>
      <c r="B459" s="27" t="s">
        <v>70</v>
      </c>
    </row>
    <row r="460" spans="1:11" customFormat="1" hidden="1" x14ac:dyDescent="0.25">
      <c r="A460" s="1">
        <f>A447</f>
        <v>0</v>
      </c>
      <c r="B460" s="6"/>
    </row>
    <row r="461" spans="1:11" customFormat="1" hidden="1" x14ac:dyDescent="0.25">
      <c r="A461" s="1">
        <f>A447</f>
        <v>0</v>
      </c>
      <c r="B461" s="6"/>
    </row>
    <row r="462" spans="1:11" customFormat="1" ht="15" hidden="1" customHeight="1" x14ac:dyDescent="0.25">
      <c r="A462" s="1">
        <f>A447*IF(COUNTA([1]summary!$H$72:$H$81)=0,1,0)</f>
        <v>0</v>
      </c>
      <c r="B462" s="6"/>
      <c r="C462" s="169" t="str">
        <f>$C$78</f>
        <v>Týmto zároveň potvrdzujeme, že nami predložená ponuka zodpovedá cenám obvyklým v danom mieste a čase.</v>
      </c>
      <c r="D462" s="169"/>
      <c r="E462" s="169"/>
      <c r="F462" s="169"/>
      <c r="G462" s="169"/>
      <c r="H462" s="169"/>
      <c r="I462" s="169"/>
      <c r="J462" s="169"/>
    </row>
    <row r="463" spans="1:11" customFormat="1" hidden="1" x14ac:dyDescent="0.25">
      <c r="A463" s="1">
        <f>A462</f>
        <v>0</v>
      </c>
      <c r="B463" s="6"/>
    </row>
    <row r="464" spans="1:11" customFormat="1" hidden="1" x14ac:dyDescent="0.25">
      <c r="A464" s="1">
        <f>A462</f>
        <v>0</v>
      </c>
      <c r="B464" s="6"/>
    </row>
    <row r="465" spans="1:13" customFormat="1" hidden="1" x14ac:dyDescent="0.25">
      <c r="A465" s="1">
        <f>A447*IF([1]summary!$F$12='Príloha č. 2'!M465,1,0)</f>
        <v>0</v>
      </c>
      <c r="B465" s="121" t="s">
        <v>72</v>
      </c>
      <c r="C465" s="121"/>
      <c r="D465" s="121"/>
      <c r="E465" s="121"/>
      <c r="F465" s="121"/>
      <c r="G465" s="121"/>
      <c r="H465" s="121"/>
      <c r="I465" s="121"/>
      <c r="J465" s="121"/>
      <c r="K465" s="121"/>
      <c r="M465" s="4" t="s">
        <v>73</v>
      </c>
    </row>
    <row r="466" spans="1:13" customFormat="1" hidden="1" x14ac:dyDescent="0.25">
      <c r="A466" s="1">
        <f>A465</f>
        <v>0</v>
      </c>
      <c r="B466" s="6"/>
    </row>
    <row r="467" spans="1:13" customFormat="1" ht="15" hidden="1" customHeight="1" x14ac:dyDescent="0.25">
      <c r="A467" s="1">
        <f>A465</f>
        <v>0</v>
      </c>
      <c r="B467" s="122" t="s">
        <v>74</v>
      </c>
      <c r="C467" s="122"/>
      <c r="D467" s="122"/>
      <c r="E467" s="122"/>
      <c r="F467" s="122"/>
      <c r="G467" s="122"/>
      <c r="H467" s="122"/>
      <c r="I467" s="122"/>
      <c r="J467" s="122"/>
      <c r="K467" s="122"/>
    </row>
    <row r="468" spans="1:13" customFormat="1" hidden="1" x14ac:dyDescent="0.25">
      <c r="A468" s="1">
        <f>A465</f>
        <v>0</v>
      </c>
      <c r="B468" s="6"/>
    </row>
    <row r="469" spans="1:13" customFormat="1" hidden="1" x14ac:dyDescent="0.25">
      <c r="A469" s="1">
        <f>A465</f>
        <v>0</v>
      </c>
      <c r="B469" s="6"/>
    </row>
    <row r="470" spans="1:13" customFormat="1" hidden="1" x14ac:dyDescent="0.25">
      <c r="A470" s="1">
        <f>A471</f>
        <v>0</v>
      </c>
      <c r="B470" s="6"/>
    </row>
    <row r="471" spans="1:13" customFormat="1" hidden="1" x14ac:dyDescent="0.25">
      <c r="A471" s="1">
        <f>A447*IF(COUNTA([1]summary!$H$72:$H$81)=0,IF([1]summary!$J$20="všetky predmety spolu",0,1),IF([1]summary!$E$58="cenové ponuky komplexne",0,1))</f>
        <v>0</v>
      </c>
      <c r="B471" s="6"/>
      <c r="C471" s="28" t="s">
        <v>75</v>
      </c>
      <c r="D471" s="29"/>
    </row>
    <row r="472" spans="1:13" s="30" customFormat="1" hidden="1" x14ac:dyDescent="0.25">
      <c r="A472" s="1">
        <f>A471</f>
        <v>0</v>
      </c>
      <c r="C472" s="28"/>
    </row>
    <row r="473" spans="1:13" s="30" customFormat="1" ht="15" hidden="1" customHeight="1" x14ac:dyDescent="0.25">
      <c r="A473" s="1">
        <f>A471</f>
        <v>0</v>
      </c>
      <c r="C473" s="28" t="s">
        <v>76</v>
      </c>
      <c r="D473" s="29"/>
      <c r="G473" s="31"/>
      <c r="H473" s="31"/>
      <c r="I473" s="31"/>
      <c r="J473" s="31"/>
      <c r="K473" s="31"/>
    </row>
    <row r="474" spans="1:13" s="30" customFormat="1" hidden="1" x14ac:dyDescent="0.25">
      <c r="A474" s="1">
        <f>A471</f>
        <v>0</v>
      </c>
      <c r="F474" s="32"/>
      <c r="G474" s="200" t="str">
        <f>"podpis a pečiatka "&amp;IF(COUNTA([1]summary!$H$72:$H$81)=0,"navrhovateľa","dodávateľa")</f>
        <v>podpis a pečiatka navrhovateľa</v>
      </c>
      <c r="H474" s="200"/>
      <c r="I474" s="200"/>
      <c r="J474" s="200"/>
      <c r="K474" s="200"/>
    </row>
    <row r="475" spans="1:13" s="30" customFormat="1" hidden="1" x14ac:dyDescent="0.25">
      <c r="A475" s="1">
        <f>A471</f>
        <v>0</v>
      </c>
      <c r="F475" s="32"/>
      <c r="G475" s="33"/>
      <c r="H475" s="33"/>
      <c r="I475" s="33"/>
      <c r="J475" s="33"/>
      <c r="K475" s="33"/>
    </row>
    <row r="476" spans="1:13" customFormat="1" ht="15" hidden="1" customHeight="1" x14ac:dyDescent="0.25">
      <c r="A476" s="1">
        <f>A471*IF(COUNTA([1]summary!$H$72:$H$81)=0,1,0)</f>
        <v>0</v>
      </c>
      <c r="B476" s="124" t="s">
        <v>77</v>
      </c>
      <c r="C476" s="124"/>
      <c r="D476" s="124"/>
      <c r="E476" s="124"/>
      <c r="F476" s="124"/>
      <c r="G476" s="124"/>
      <c r="H476" s="124"/>
      <c r="I476" s="124"/>
      <c r="J476" s="124"/>
      <c r="K476" s="124"/>
      <c r="L476" s="34"/>
    </row>
    <row r="477" spans="1:13" customFormat="1" hidden="1" x14ac:dyDescent="0.25">
      <c r="A477" s="1">
        <f>A476</f>
        <v>0</v>
      </c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34"/>
    </row>
    <row r="478" spans="1:13" customFormat="1" ht="15" hidden="1" customHeight="1" x14ac:dyDescent="0.25">
      <c r="A478" s="1">
        <f>A471*IF(A476=1,0,1)</f>
        <v>0</v>
      </c>
      <c r="B478" s="124" t="s">
        <v>78</v>
      </c>
      <c r="C478" s="124"/>
      <c r="D478" s="124"/>
      <c r="E478" s="124"/>
      <c r="F478" s="124"/>
      <c r="G478" s="124"/>
      <c r="H478" s="124"/>
      <c r="I478" s="124"/>
      <c r="J478" s="124"/>
      <c r="K478" s="124"/>
      <c r="L478" s="34"/>
    </row>
    <row r="479" spans="1:13" customFormat="1" hidden="1" x14ac:dyDescent="0.25">
      <c r="A479" s="1">
        <f>A478</f>
        <v>0</v>
      </c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34"/>
    </row>
    <row r="480" spans="1:13" s="1" customFormat="1" ht="21" hidden="1" x14ac:dyDescent="0.25">
      <c r="A480" s="1">
        <f>A502*A471*IF(J480="",0,1)</f>
        <v>0</v>
      </c>
      <c r="B480" s="2"/>
      <c r="C480" s="3"/>
      <c r="D480" s="3"/>
      <c r="E480" s="3"/>
      <c r="F480" s="3"/>
      <c r="G480" s="3"/>
      <c r="H480" s="3"/>
      <c r="I480" s="3"/>
      <c r="J480" s="125" t="str">
        <f>$J$4</f>
        <v xml:space="preserve">Príloha č. 2: </v>
      </c>
      <c r="K480" s="125"/>
    </row>
    <row r="481" spans="1:13" s="1" customFormat="1" ht="23.25" hidden="1" customHeight="1" x14ac:dyDescent="0.25">
      <c r="A481" s="1">
        <f>A502*A471</f>
        <v>0</v>
      </c>
      <c r="B481" s="143" t="str">
        <f>$B$5</f>
        <v>Kúpna zmluva – Príloha č. 2:</v>
      </c>
      <c r="C481" s="143"/>
      <c r="D481" s="143"/>
      <c r="E481" s="143"/>
      <c r="F481" s="143"/>
      <c r="G481" s="143"/>
      <c r="H481" s="143"/>
      <c r="I481" s="143"/>
      <c r="J481" s="143"/>
      <c r="K481" s="143"/>
      <c r="M481" s="4"/>
    </row>
    <row r="482" spans="1:13" s="1" customFormat="1" hidden="1" x14ac:dyDescent="0.25">
      <c r="A482" s="1">
        <f>A502*A471</f>
        <v>0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M482" s="4"/>
    </row>
    <row r="483" spans="1:13" s="1" customFormat="1" ht="23.25" hidden="1" customHeight="1" x14ac:dyDescent="0.25">
      <c r="A483" s="1">
        <f>A502*A471</f>
        <v>0</v>
      </c>
      <c r="B483" s="143" t="str">
        <f>$B$7</f>
        <v>Cena dodávaného predmetu zákazky</v>
      </c>
      <c r="C483" s="143"/>
      <c r="D483" s="143"/>
      <c r="E483" s="143"/>
      <c r="F483" s="143"/>
      <c r="G483" s="143"/>
      <c r="H483" s="143"/>
      <c r="I483" s="143"/>
      <c r="J483" s="143"/>
      <c r="K483" s="143"/>
      <c r="M483" s="4"/>
    </row>
    <row r="484" spans="1:13" customFormat="1" hidden="1" x14ac:dyDescent="0.25">
      <c r="A484" s="1">
        <f>A502*A471</f>
        <v>0</v>
      </c>
      <c r="B484" s="6"/>
    </row>
    <row r="485" spans="1:13" customFormat="1" ht="15" hidden="1" customHeight="1" x14ac:dyDescent="0.25">
      <c r="A485" s="1">
        <f>A502*A471</f>
        <v>0</v>
      </c>
      <c r="B48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485" s="144"/>
      <c r="D485" s="144"/>
      <c r="E485" s="144"/>
      <c r="F485" s="144"/>
      <c r="G485" s="144"/>
      <c r="H485" s="144"/>
      <c r="I485" s="144"/>
      <c r="J485" s="144"/>
      <c r="K485" s="144"/>
    </row>
    <row r="486" spans="1:13" customFormat="1" hidden="1" x14ac:dyDescent="0.25">
      <c r="A486" s="1">
        <f>A502*A471</f>
        <v>0</v>
      </c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</row>
    <row r="487" spans="1:13" customFormat="1" hidden="1" x14ac:dyDescent="0.25">
      <c r="A487" s="1">
        <f>A502*A471</f>
        <v>0</v>
      </c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</row>
    <row r="488" spans="1:13" customFormat="1" hidden="1" x14ac:dyDescent="0.25">
      <c r="A488" s="1">
        <f>A502*A471</f>
        <v>0</v>
      </c>
      <c r="B488" s="6"/>
    </row>
    <row r="489" spans="1:13" s="1" customFormat="1" ht="19.5" hidden="1" customHeight="1" thickBot="1" x14ac:dyDescent="0.3">
      <c r="A489" s="1">
        <f>A502*A471</f>
        <v>0</v>
      </c>
      <c r="C489" s="145" t="str">
        <f>"Identifikačné údaje "&amp;IF(COUNTA([1]summary!$H$72:$H$81)=0,"navrhovateľa:","dodávateľa:")</f>
        <v>Identifikačné údaje navrhovateľa:</v>
      </c>
      <c r="D489" s="146"/>
      <c r="E489" s="146"/>
      <c r="F489" s="146"/>
      <c r="G489" s="147"/>
    </row>
    <row r="490" spans="1:13" s="1" customFormat="1" ht="19.5" hidden="1" customHeight="1" x14ac:dyDescent="0.25">
      <c r="A490" s="1">
        <f>A502*A471</f>
        <v>0</v>
      </c>
      <c r="C490" s="148" t="s">
        <v>2</v>
      </c>
      <c r="D490" s="149"/>
      <c r="E490" s="102"/>
      <c r="F490" s="103"/>
      <c r="G490" s="104"/>
    </row>
    <row r="491" spans="1:13" s="1" customFormat="1" ht="39" hidden="1" customHeight="1" x14ac:dyDescent="0.25">
      <c r="A491" s="1">
        <f>A502*A471</f>
        <v>0</v>
      </c>
      <c r="C491" s="139" t="s">
        <v>3</v>
      </c>
      <c r="D491" s="140"/>
      <c r="E491" s="89"/>
      <c r="F491" s="90"/>
      <c r="G491" s="91"/>
    </row>
    <row r="492" spans="1:13" s="1" customFormat="1" ht="19.5" hidden="1" customHeight="1" x14ac:dyDescent="0.25">
      <c r="A492" s="1">
        <f>A502*A471</f>
        <v>0</v>
      </c>
      <c r="C492" s="141" t="s">
        <v>4</v>
      </c>
      <c r="D492" s="142"/>
      <c r="E492" s="89"/>
      <c r="F492" s="90"/>
      <c r="G492" s="91"/>
    </row>
    <row r="493" spans="1:13" s="1" customFormat="1" ht="19.5" hidden="1" customHeight="1" x14ac:dyDescent="0.25">
      <c r="A493" s="1">
        <f>A502*A471</f>
        <v>0</v>
      </c>
      <c r="C493" s="141" t="s">
        <v>5</v>
      </c>
      <c r="D493" s="142"/>
      <c r="E493" s="89"/>
      <c r="F493" s="90"/>
      <c r="G493" s="91"/>
    </row>
    <row r="494" spans="1:13" s="1" customFormat="1" ht="19.5" hidden="1" customHeight="1" x14ac:dyDescent="0.25">
      <c r="A494" s="1">
        <f>A502*A471</f>
        <v>0</v>
      </c>
      <c r="C494" s="141" t="s">
        <v>6</v>
      </c>
      <c r="D494" s="142"/>
      <c r="E494" s="89"/>
      <c r="F494" s="90"/>
      <c r="G494" s="91"/>
    </row>
    <row r="495" spans="1:13" s="1" customFormat="1" ht="19.5" hidden="1" customHeight="1" x14ac:dyDescent="0.25">
      <c r="A495" s="1">
        <f>A502*A471</f>
        <v>0</v>
      </c>
      <c r="C495" s="141" t="s">
        <v>7</v>
      </c>
      <c r="D495" s="142"/>
      <c r="E495" s="89"/>
      <c r="F495" s="90"/>
      <c r="G495" s="91"/>
    </row>
    <row r="496" spans="1:13" s="1" customFormat="1" ht="19.5" hidden="1" customHeight="1" x14ac:dyDescent="0.25">
      <c r="A496" s="1">
        <f>A502*A471</f>
        <v>0</v>
      </c>
      <c r="C496" s="141" t="s">
        <v>8</v>
      </c>
      <c r="D496" s="142"/>
      <c r="E496" s="89"/>
      <c r="F496" s="90"/>
      <c r="G496" s="91"/>
    </row>
    <row r="497" spans="1:11" s="1" customFormat="1" ht="19.5" hidden="1" customHeight="1" x14ac:dyDescent="0.25">
      <c r="A497" s="1">
        <f>A502*A471</f>
        <v>0</v>
      </c>
      <c r="C497" s="141" t="s">
        <v>9</v>
      </c>
      <c r="D497" s="142"/>
      <c r="E497" s="89"/>
      <c r="F497" s="90"/>
      <c r="G497" s="91"/>
    </row>
    <row r="498" spans="1:11" s="1" customFormat="1" ht="19.5" hidden="1" customHeight="1" x14ac:dyDescent="0.25">
      <c r="A498" s="1">
        <f>A502*A471</f>
        <v>0</v>
      </c>
      <c r="C498" s="141" t="s">
        <v>10</v>
      </c>
      <c r="D498" s="142"/>
      <c r="E498" s="89"/>
      <c r="F498" s="90"/>
      <c r="G498" s="91"/>
    </row>
    <row r="499" spans="1:11" s="1" customFormat="1" ht="19.5" hidden="1" customHeight="1" thickBot="1" x14ac:dyDescent="0.3">
      <c r="A499" s="1">
        <f>A502*A471</f>
        <v>0</v>
      </c>
      <c r="C499" s="150" t="s">
        <v>11</v>
      </c>
      <c r="D499" s="151"/>
      <c r="E499" s="107"/>
      <c r="F499" s="108"/>
      <c r="G499" s="109"/>
    </row>
    <row r="500" spans="1:11" customFormat="1" hidden="1" x14ac:dyDescent="0.25">
      <c r="A500" s="1">
        <f>A502*A471</f>
        <v>0</v>
      </c>
      <c r="B500" s="6"/>
    </row>
    <row r="501" spans="1:11" customFormat="1" hidden="1" x14ac:dyDescent="0.25">
      <c r="A501" s="1">
        <f>A502*A471</f>
        <v>0</v>
      </c>
      <c r="B501" s="6"/>
    </row>
    <row r="502" spans="1:11" customFormat="1" hidden="1" x14ac:dyDescent="0.25">
      <c r="A502">
        <f>IF(D502&lt;&gt;"",1,0)</f>
        <v>0</v>
      </c>
      <c r="B502" s="162" t="s">
        <v>12</v>
      </c>
      <c r="C502" s="162"/>
      <c r="D502" s="163" t="str">
        <f>IF([1]summary!$B$45&lt;&gt;"",[1]summary!$B$45,"")</f>
        <v/>
      </c>
      <c r="E502" s="163"/>
      <c r="F502" s="163"/>
      <c r="G502" s="163"/>
      <c r="H502" s="163"/>
      <c r="I502" s="163"/>
      <c r="J502" s="163"/>
      <c r="K502" s="7"/>
    </row>
    <row r="503" spans="1:11" customFormat="1" hidden="1" x14ac:dyDescent="0.25">
      <c r="A503" s="1">
        <f>A502</f>
        <v>0</v>
      </c>
      <c r="B503" s="6"/>
    </row>
    <row r="504" spans="1:11" customFormat="1" ht="54.95" hidden="1" customHeight="1" thickBot="1" x14ac:dyDescent="0.3">
      <c r="A504" s="1">
        <f>A502</f>
        <v>0</v>
      </c>
      <c r="B504" s="164" t="s">
        <v>13</v>
      </c>
      <c r="C504" s="165"/>
      <c r="D504" s="166"/>
      <c r="E504" s="167" t="s">
        <v>14</v>
      </c>
      <c r="F504" s="168"/>
      <c r="G504" s="35" t="s">
        <v>15</v>
      </c>
      <c r="H504" s="36" t="s">
        <v>16</v>
      </c>
      <c r="I504" s="35" t="s">
        <v>17</v>
      </c>
      <c r="J504" s="37" t="s">
        <v>18</v>
      </c>
      <c r="K504" s="37" t="s">
        <v>19</v>
      </c>
    </row>
    <row r="505" spans="1:11" customFormat="1" ht="25.5" hidden="1" customHeight="1" x14ac:dyDescent="0.25">
      <c r="A505" s="1">
        <f>A502</f>
        <v>0</v>
      </c>
      <c r="B505" s="152" t="s">
        <v>79</v>
      </c>
      <c r="C505" s="153"/>
      <c r="D505" s="8"/>
      <c r="E505" s="117"/>
      <c r="F505" s="118"/>
      <c r="G505" s="38" t="s">
        <v>22</v>
      </c>
      <c r="H505" s="39"/>
      <c r="I505" s="10"/>
      <c r="J505" s="11" t="str">
        <f t="shared" ref="J505:J512" si="17">IF(AND(H505&lt;&gt;"",I505&lt;&gt;""),H505*I505,"")</f>
        <v/>
      </c>
      <c r="K505" s="11" t="str">
        <f t="shared" ref="K505:K512" si="18">IF(J505&lt;&gt;"",J505*1.2,"")</f>
        <v/>
      </c>
    </row>
    <row r="506" spans="1:11" customFormat="1" ht="25.5" hidden="1" customHeight="1" x14ac:dyDescent="0.25">
      <c r="A506" s="1">
        <f>A502</f>
        <v>0</v>
      </c>
      <c r="B506" s="154"/>
      <c r="C506" s="155"/>
      <c r="D506" s="12"/>
      <c r="E506" s="119"/>
      <c r="F506" s="120"/>
      <c r="G506" s="40" t="s">
        <v>22</v>
      </c>
      <c r="H506" s="41"/>
      <c r="I506" s="14"/>
      <c r="J506" s="15" t="str">
        <f t="shared" si="17"/>
        <v/>
      </c>
      <c r="K506" s="15" t="str">
        <f t="shared" si="18"/>
        <v/>
      </c>
    </row>
    <row r="507" spans="1:11" customFormat="1" ht="25.5" hidden="1" customHeight="1" thickBot="1" x14ac:dyDescent="0.3">
      <c r="A507" s="1">
        <f>A502</f>
        <v>0</v>
      </c>
      <c r="B507" s="156"/>
      <c r="C507" s="157"/>
      <c r="D507" s="16"/>
      <c r="E507" s="126"/>
      <c r="F507" s="127"/>
      <c r="G507" s="21" t="s">
        <v>22</v>
      </c>
      <c r="H507" s="22"/>
      <c r="I507" s="18"/>
      <c r="J507" s="19" t="str">
        <f t="shared" si="17"/>
        <v/>
      </c>
      <c r="K507" s="19" t="str">
        <f t="shared" si="18"/>
        <v/>
      </c>
    </row>
    <row r="508" spans="1:11" customFormat="1" ht="25.5" hidden="1" customHeight="1" x14ac:dyDescent="0.25">
      <c r="A508" s="1">
        <f>A502</f>
        <v>0</v>
      </c>
      <c r="B508" s="152" t="s">
        <v>80</v>
      </c>
      <c r="C508" s="153"/>
      <c r="D508" s="8"/>
      <c r="E508" s="117"/>
      <c r="F508" s="118"/>
      <c r="G508" s="38" t="s">
        <v>22</v>
      </c>
      <c r="H508" s="39"/>
      <c r="I508" s="10"/>
      <c r="J508" s="11" t="str">
        <f t="shared" si="17"/>
        <v/>
      </c>
      <c r="K508" s="11" t="str">
        <f t="shared" si="18"/>
        <v/>
      </c>
    </row>
    <row r="509" spans="1:11" customFormat="1" ht="25.5" hidden="1" customHeight="1" x14ac:dyDescent="0.25">
      <c r="A509" s="1">
        <f>A502</f>
        <v>0</v>
      </c>
      <c r="B509" s="154"/>
      <c r="C509" s="155"/>
      <c r="D509" s="12"/>
      <c r="E509" s="119"/>
      <c r="F509" s="120"/>
      <c r="G509" s="40" t="s">
        <v>22</v>
      </c>
      <c r="H509" s="41"/>
      <c r="I509" s="14"/>
      <c r="J509" s="15" t="str">
        <f t="shared" si="17"/>
        <v/>
      </c>
      <c r="K509" s="15" t="str">
        <f t="shared" si="18"/>
        <v/>
      </c>
    </row>
    <row r="510" spans="1:11" customFormat="1" ht="25.5" hidden="1" customHeight="1" thickBot="1" x14ac:dyDescent="0.3">
      <c r="A510" s="1">
        <f>A502</f>
        <v>0</v>
      </c>
      <c r="B510" s="156"/>
      <c r="C510" s="157"/>
      <c r="D510" s="16"/>
      <c r="E510" s="126"/>
      <c r="F510" s="127"/>
      <c r="G510" s="21" t="s">
        <v>22</v>
      </c>
      <c r="H510" s="22"/>
      <c r="I510" s="18"/>
      <c r="J510" s="19" t="str">
        <f t="shared" si="17"/>
        <v/>
      </c>
      <c r="K510" s="19" t="str">
        <f t="shared" si="18"/>
        <v/>
      </c>
    </row>
    <row r="511" spans="1:11" customFormat="1" ht="25.5" hidden="1" customHeight="1" x14ac:dyDescent="0.25">
      <c r="A511" s="1">
        <f>A502</f>
        <v>0</v>
      </c>
      <c r="B511" s="152" t="s">
        <v>65</v>
      </c>
      <c r="C511" s="153"/>
      <c r="D511" s="8" t="s">
        <v>66</v>
      </c>
      <c r="E511" s="158" t="s">
        <v>67</v>
      </c>
      <c r="F511" s="159"/>
      <c r="G511" s="38" t="s">
        <v>67</v>
      </c>
      <c r="H511" s="39"/>
      <c r="I511" s="10">
        <v>1</v>
      </c>
      <c r="J511" s="11" t="str">
        <f t="shared" si="17"/>
        <v/>
      </c>
      <c r="K511" s="11" t="str">
        <f t="shared" si="18"/>
        <v/>
      </c>
    </row>
    <row r="512" spans="1:11" customFormat="1" ht="25.5" hidden="1" customHeight="1" thickBot="1" x14ac:dyDescent="0.3">
      <c r="A512" s="1">
        <f>A502</f>
        <v>0</v>
      </c>
      <c r="B512" s="156"/>
      <c r="C512" s="157"/>
      <c r="D512" s="16" t="s">
        <v>68</v>
      </c>
      <c r="E512" s="160" t="s">
        <v>67</v>
      </c>
      <c r="F512" s="161"/>
      <c r="G512" s="21" t="s">
        <v>67</v>
      </c>
      <c r="H512" s="22"/>
      <c r="I512" s="18">
        <v>1</v>
      </c>
      <c r="J512" s="19" t="str">
        <f t="shared" si="17"/>
        <v/>
      </c>
      <c r="K512" s="19" t="str">
        <f t="shared" si="18"/>
        <v/>
      </c>
    </row>
    <row r="513" spans="1:13" customFormat="1" ht="25.5" hidden="1" customHeight="1" thickBot="1" x14ac:dyDescent="0.3">
      <c r="A513" s="1">
        <f>A502</f>
        <v>0</v>
      </c>
      <c r="B513" s="23"/>
      <c r="C513" s="24"/>
      <c r="D513" s="24"/>
      <c r="E513" s="24"/>
      <c r="F513" s="24"/>
      <c r="G513" s="24"/>
      <c r="H513" s="25"/>
      <c r="I513" s="25" t="s">
        <v>69</v>
      </c>
      <c r="J513" s="26" t="str">
        <f>IF(SUM(J505:J512)&gt;0,SUM(J505:J512),"")</f>
        <v/>
      </c>
      <c r="K513" s="26" t="str">
        <f>IF(SUM(K505:K512)&gt;0,SUM(K505:K512),"")</f>
        <v/>
      </c>
    </row>
    <row r="514" spans="1:13" customFormat="1" hidden="1" x14ac:dyDescent="0.25">
      <c r="A514" s="1">
        <f>A502</f>
        <v>0</v>
      </c>
      <c r="B514" s="27" t="s">
        <v>70</v>
      </c>
    </row>
    <row r="515" spans="1:13" customFormat="1" hidden="1" x14ac:dyDescent="0.25">
      <c r="A515" s="1">
        <f>A502</f>
        <v>0</v>
      </c>
      <c r="B515" s="6"/>
    </row>
    <row r="516" spans="1:13" customFormat="1" hidden="1" x14ac:dyDescent="0.25">
      <c r="A516" s="1">
        <f>A502</f>
        <v>0</v>
      </c>
      <c r="B516" s="6"/>
    </row>
    <row r="517" spans="1:13" customFormat="1" ht="15" hidden="1" customHeight="1" x14ac:dyDescent="0.25">
      <c r="A517" s="1">
        <f>A502*IF(COUNTA([1]summary!$H$72:$H$81)=0,1,0)</f>
        <v>0</v>
      </c>
      <c r="B517" s="6"/>
      <c r="C517" s="169" t="str">
        <f>$C$78</f>
        <v>Týmto zároveň potvrdzujeme, že nami predložená ponuka zodpovedá cenám obvyklým v danom mieste a čase.</v>
      </c>
      <c r="D517" s="169"/>
      <c r="E517" s="169"/>
      <c r="F517" s="169"/>
      <c r="G517" s="169"/>
      <c r="H517" s="169"/>
      <c r="I517" s="169"/>
      <c r="J517" s="169"/>
    </row>
    <row r="518" spans="1:13" customFormat="1" hidden="1" x14ac:dyDescent="0.25">
      <c r="A518" s="1">
        <f>A517</f>
        <v>0</v>
      </c>
      <c r="B518" s="6"/>
    </row>
    <row r="519" spans="1:13" customFormat="1" hidden="1" x14ac:dyDescent="0.25">
      <c r="A519" s="1">
        <f>A517</f>
        <v>0</v>
      </c>
      <c r="B519" s="6"/>
    </row>
    <row r="520" spans="1:13" customFormat="1" hidden="1" x14ac:dyDescent="0.25">
      <c r="A520" s="1">
        <f>A502*IF([1]summary!$F$12='Príloha č. 2'!M520,1,0)</f>
        <v>0</v>
      </c>
      <c r="B520" s="121" t="s">
        <v>72</v>
      </c>
      <c r="C520" s="121"/>
      <c r="D520" s="121"/>
      <c r="E520" s="121"/>
      <c r="F520" s="121"/>
      <c r="G520" s="121"/>
      <c r="H520" s="121"/>
      <c r="I520" s="121"/>
      <c r="J520" s="121"/>
      <c r="K520" s="121"/>
      <c r="M520" s="4" t="s">
        <v>73</v>
      </c>
    </row>
    <row r="521" spans="1:13" customFormat="1" hidden="1" x14ac:dyDescent="0.25">
      <c r="A521" s="1">
        <f>A520</f>
        <v>0</v>
      </c>
      <c r="B521" s="6"/>
    </row>
    <row r="522" spans="1:13" customFormat="1" ht="15" hidden="1" customHeight="1" x14ac:dyDescent="0.25">
      <c r="A522" s="1">
        <f>A520</f>
        <v>0</v>
      </c>
      <c r="B522" s="122" t="s">
        <v>74</v>
      </c>
      <c r="C522" s="122"/>
      <c r="D522" s="122"/>
      <c r="E522" s="122"/>
      <c r="F522" s="122"/>
      <c r="G522" s="122"/>
      <c r="H522" s="122"/>
      <c r="I522" s="122"/>
      <c r="J522" s="122"/>
      <c r="K522" s="122"/>
    </row>
    <row r="523" spans="1:13" customFormat="1" hidden="1" x14ac:dyDescent="0.25">
      <c r="A523" s="1">
        <f>A520</f>
        <v>0</v>
      </c>
      <c r="B523" s="6"/>
    </row>
    <row r="524" spans="1:13" customFormat="1" hidden="1" x14ac:dyDescent="0.25">
      <c r="A524" s="1">
        <f>A520</f>
        <v>0</v>
      </c>
      <c r="B524" s="6"/>
    </row>
    <row r="525" spans="1:13" customFormat="1" hidden="1" x14ac:dyDescent="0.25">
      <c r="A525" s="1">
        <f>A526</f>
        <v>0</v>
      </c>
      <c r="B525" s="6"/>
    </row>
    <row r="526" spans="1:13" customFormat="1" hidden="1" x14ac:dyDescent="0.25">
      <c r="A526" s="1">
        <f>A502*IF(COUNTA([1]summary!$H$72:$H$81)=0,IF([1]summary!$J$20="všetky predmety spolu",0,1),IF([1]summary!$E$58="cenové ponuky komplexne",0,1))</f>
        <v>0</v>
      </c>
      <c r="B526" s="6"/>
      <c r="C526" s="28" t="s">
        <v>75</v>
      </c>
      <c r="D526" s="29"/>
    </row>
    <row r="527" spans="1:13" s="30" customFormat="1" hidden="1" x14ac:dyDescent="0.25">
      <c r="A527" s="1">
        <f>A526</f>
        <v>0</v>
      </c>
      <c r="C527" s="28"/>
    </row>
    <row r="528" spans="1:13" s="30" customFormat="1" ht="15" hidden="1" customHeight="1" x14ac:dyDescent="0.25">
      <c r="A528" s="1">
        <f>A526</f>
        <v>0</v>
      </c>
      <c r="C528" s="28" t="s">
        <v>76</v>
      </c>
      <c r="D528" s="29"/>
      <c r="G528" s="31"/>
      <c r="H528" s="31"/>
      <c r="I528" s="31"/>
      <c r="J528" s="31"/>
      <c r="K528" s="31"/>
    </row>
    <row r="529" spans="1:13" s="30" customFormat="1" hidden="1" x14ac:dyDescent="0.25">
      <c r="A529" s="1">
        <f>A526</f>
        <v>0</v>
      </c>
      <c r="F529" s="32"/>
      <c r="G529" s="123" t="str">
        <f>"podpis a pečiatka "&amp;IF(COUNTA([1]summary!$H$72:$H$81)=0,"navrhovateľa","dodávateľa")</f>
        <v>podpis a pečiatka navrhovateľa</v>
      </c>
      <c r="H529" s="123"/>
      <c r="I529" s="123"/>
      <c r="J529" s="123"/>
      <c r="K529" s="123"/>
    </row>
    <row r="530" spans="1:13" s="30" customFormat="1" hidden="1" x14ac:dyDescent="0.25">
      <c r="A530" s="1">
        <f>A526</f>
        <v>0</v>
      </c>
      <c r="F530" s="32"/>
      <c r="G530" s="33"/>
      <c r="H530" s="33"/>
      <c r="I530" s="33"/>
      <c r="J530" s="33"/>
      <c r="K530" s="33"/>
    </row>
    <row r="531" spans="1:13" customFormat="1" ht="15" hidden="1" customHeight="1" x14ac:dyDescent="0.25">
      <c r="A531" s="1">
        <f>A526*IF(COUNTA([1]summary!$H$72:$H$81)=0,1,0)</f>
        <v>0</v>
      </c>
      <c r="B531" s="124" t="s">
        <v>77</v>
      </c>
      <c r="C531" s="124"/>
      <c r="D531" s="124"/>
      <c r="E531" s="124"/>
      <c r="F531" s="124"/>
      <c r="G531" s="124"/>
      <c r="H531" s="124"/>
      <c r="I531" s="124"/>
      <c r="J531" s="124"/>
      <c r="K531" s="124"/>
      <c r="L531" s="34"/>
    </row>
    <row r="532" spans="1:13" customFormat="1" hidden="1" x14ac:dyDescent="0.25">
      <c r="A532" s="1">
        <f>A531</f>
        <v>0</v>
      </c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34"/>
    </row>
    <row r="533" spans="1:13" customFormat="1" ht="15" hidden="1" customHeight="1" x14ac:dyDescent="0.25">
      <c r="A533" s="1">
        <f>A526*IF(A531=1,0,1)</f>
        <v>0</v>
      </c>
      <c r="B533" s="124" t="s">
        <v>78</v>
      </c>
      <c r="C533" s="124"/>
      <c r="D533" s="124"/>
      <c r="E533" s="124"/>
      <c r="F533" s="124"/>
      <c r="G533" s="124"/>
      <c r="H533" s="124"/>
      <c r="I533" s="124"/>
      <c r="J533" s="124"/>
      <c r="K533" s="124"/>
      <c r="L533" s="34"/>
    </row>
    <row r="534" spans="1:13" customFormat="1" hidden="1" x14ac:dyDescent="0.25">
      <c r="A534" s="1">
        <f>A533</f>
        <v>0</v>
      </c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34"/>
    </row>
    <row r="535" spans="1:13" s="1" customFormat="1" ht="21" hidden="1" x14ac:dyDescent="0.25">
      <c r="A535" s="1">
        <f>A557*A526*IF(J535="",0,1)</f>
        <v>0</v>
      </c>
      <c r="B535" s="2"/>
      <c r="C535" s="3"/>
      <c r="D535" s="3"/>
      <c r="E535" s="3"/>
      <c r="F535" s="3"/>
      <c r="G535" s="3"/>
      <c r="H535" s="3"/>
      <c r="I535" s="3"/>
      <c r="J535" s="125" t="str">
        <f>$J$4</f>
        <v xml:space="preserve">Príloha č. 2: </v>
      </c>
      <c r="K535" s="125"/>
    </row>
    <row r="536" spans="1:13" s="1" customFormat="1" ht="23.25" hidden="1" customHeight="1" x14ac:dyDescent="0.25">
      <c r="A536" s="1">
        <f>A557*A526</f>
        <v>0</v>
      </c>
      <c r="B536" s="143" t="str">
        <f>$B$5</f>
        <v>Kúpna zmluva – Príloha č. 2:</v>
      </c>
      <c r="C536" s="143"/>
      <c r="D536" s="143"/>
      <c r="E536" s="143"/>
      <c r="F536" s="143"/>
      <c r="G536" s="143"/>
      <c r="H536" s="143"/>
      <c r="I536" s="143"/>
      <c r="J536" s="143"/>
      <c r="K536" s="143"/>
      <c r="M536" s="4"/>
    </row>
    <row r="537" spans="1:13" s="1" customFormat="1" hidden="1" x14ac:dyDescent="0.25">
      <c r="A537" s="1">
        <f>A557*A526</f>
        <v>0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M537" s="4"/>
    </row>
    <row r="538" spans="1:13" s="1" customFormat="1" ht="23.25" hidden="1" customHeight="1" x14ac:dyDescent="0.25">
      <c r="A538" s="1">
        <f>A557*A526</f>
        <v>0</v>
      </c>
      <c r="B538" s="143" t="str">
        <f>$B$7</f>
        <v>Cena dodávaného predmetu zákazky</v>
      </c>
      <c r="C538" s="143"/>
      <c r="D538" s="143"/>
      <c r="E538" s="143"/>
      <c r="F538" s="143"/>
      <c r="G538" s="143"/>
      <c r="H538" s="143"/>
      <c r="I538" s="143"/>
      <c r="J538" s="143"/>
      <c r="K538" s="143"/>
      <c r="M538" s="4"/>
    </row>
    <row r="539" spans="1:13" customFormat="1" hidden="1" x14ac:dyDescent="0.25">
      <c r="A539" s="1">
        <f>A557*A526</f>
        <v>0</v>
      </c>
      <c r="B539" s="6"/>
    </row>
    <row r="540" spans="1:13" customFormat="1" ht="15" hidden="1" customHeight="1" x14ac:dyDescent="0.25">
      <c r="A540" s="1">
        <f>A557*A526</f>
        <v>0</v>
      </c>
      <c r="B54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540" s="144"/>
      <c r="D540" s="144"/>
      <c r="E540" s="144"/>
      <c r="F540" s="144"/>
      <c r="G540" s="144"/>
      <c r="H540" s="144"/>
      <c r="I540" s="144"/>
      <c r="J540" s="144"/>
      <c r="K540" s="144"/>
    </row>
    <row r="541" spans="1:13" customFormat="1" hidden="1" x14ac:dyDescent="0.25">
      <c r="A541" s="1">
        <f>A557*A526</f>
        <v>0</v>
      </c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</row>
    <row r="542" spans="1:13" customFormat="1" hidden="1" x14ac:dyDescent="0.25">
      <c r="A542" s="1">
        <f>A557*A526</f>
        <v>0</v>
      </c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</row>
    <row r="543" spans="1:13" customFormat="1" hidden="1" x14ac:dyDescent="0.25">
      <c r="A543" s="1">
        <f>A557*A526</f>
        <v>0</v>
      </c>
      <c r="B543" s="6"/>
    </row>
    <row r="544" spans="1:13" s="1" customFormat="1" ht="19.5" hidden="1" customHeight="1" thickBot="1" x14ac:dyDescent="0.3">
      <c r="A544" s="1">
        <f>A557*A526</f>
        <v>0</v>
      </c>
      <c r="C544" s="177" t="str">
        <f>"Identifikačné údaje "&amp;IF(COUNTA([1]summary!$H$72:$H$81)=0,"navrhovateľa:","dodávateľa:")</f>
        <v>Identifikačné údaje navrhovateľa:</v>
      </c>
      <c r="D544" s="178"/>
      <c r="E544" s="178"/>
      <c r="F544" s="178"/>
      <c r="G544" s="179"/>
    </row>
    <row r="545" spans="1:11" s="1" customFormat="1" ht="19.5" hidden="1" customHeight="1" x14ac:dyDescent="0.25">
      <c r="A545" s="1">
        <f>A557*A526</f>
        <v>0</v>
      </c>
      <c r="C545" s="180" t="s">
        <v>2</v>
      </c>
      <c r="D545" s="181"/>
      <c r="E545" s="182"/>
      <c r="F545" s="183"/>
      <c r="G545" s="184"/>
    </row>
    <row r="546" spans="1:11" s="1" customFormat="1" ht="39" hidden="1" customHeight="1" x14ac:dyDescent="0.25">
      <c r="A546" s="1">
        <f>A557*A526</f>
        <v>0</v>
      </c>
      <c r="C546" s="170" t="s">
        <v>3</v>
      </c>
      <c r="D546" s="171"/>
      <c r="E546" s="172"/>
      <c r="F546" s="173"/>
      <c r="G546" s="174"/>
    </row>
    <row r="547" spans="1:11" s="1" customFormat="1" ht="19.5" hidden="1" customHeight="1" x14ac:dyDescent="0.25">
      <c r="A547" s="1">
        <f>A557*A526</f>
        <v>0</v>
      </c>
      <c r="C547" s="175" t="s">
        <v>4</v>
      </c>
      <c r="D547" s="176"/>
      <c r="E547" s="172"/>
      <c r="F547" s="173"/>
      <c r="G547" s="174"/>
    </row>
    <row r="548" spans="1:11" s="1" customFormat="1" ht="19.5" hidden="1" customHeight="1" x14ac:dyDescent="0.25">
      <c r="A548" s="1">
        <f>A557*A526</f>
        <v>0</v>
      </c>
      <c r="C548" s="175" t="s">
        <v>5</v>
      </c>
      <c r="D548" s="176"/>
      <c r="E548" s="172"/>
      <c r="F548" s="173"/>
      <c r="G548" s="174"/>
    </row>
    <row r="549" spans="1:11" s="1" customFormat="1" ht="19.5" hidden="1" customHeight="1" x14ac:dyDescent="0.25">
      <c r="A549" s="1">
        <f>A557*A526</f>
        <v>0</v>
      </c>
      <c r="C549" s="175" t="s">
        <v>6</v>
      </c>
      <c r="D549" s="176"/>
      <c r="E549" s="172"/>
      <c r="F549" s="173"/>
      <c r="G549" s="174"/>
    </row>
    <row r="550" spans="1:11" s="1" customFormat="1" ht="19.5" hidden="1" customHeight="1" x14ac:dyDescent="0.25">
      <c r="A550" s="1">
        <f>A557*A526</f>
        <v>0</v>
      </c>
      <c r="C550" s="175" t="s">
        <v>7</v>
      </c>
      <c r="D550" s="176"/>
      <c r="E550" s="172"/>
      <c r="F550" s="173"/>
      <c r="G550" s="174"/>
    </row>
    <row r="551" spans="1:11" s="1" customFormat="1" ht="19.5" hidden="1" customHeight="1" x14ac:dyDescent="0.25">
      <c r="A551" s="1">
        <f>A557*A526</f>
        <v>0</v>
      </c>
      <c r="C551" s="175" t="s">
        <v>8</v>
      </c>
      <c r="D551" s="176"/>
      <c r="E551" s="172"/>
      <c r="F551" s="173"/>
      <c r="G551" s="174"/>
    </row>
    <row r="552" spans="1:11" s="1" customFormat="1" ht="19.5" hidden="1" customHeight="1" x14ac:dyDescent="0.25">
      <c r="A552" s="1">
        <f>A557*A526</f>
        <v>0</v>
      </c>
      <c r="C552" s="175" t="s">
        <v>9</v>
      </c>
      <c r="D552" s="176"/>
      <c r="E552" s="172"/>
      <c r="F552" s="173"/>
      <c r="G552" s="174"/>
    </row>
    <row r="553" spans="1:11" s="1" customFormat="1" ht="19.5" hidden="1" customHeight="1" x14ac:dyDescent="0.25">
      <c r="A553" s="1">
        <f>A557*A526</f>
        <v>0</v>
      </c>
      <c r="C553" s="175" t="s">
        <v>10</v>
      </c>
      <c r="D553" s="176"/>
      <c r="E553" s="172"/>
      <c r="F553" s="173"/>
      <c r="G553" s="174"/>
    </row>
    <row r="554" spans="1:11" s="1" customFormat="1" ht="19.5" hidden="1" customHeight="1" thickBot="1" x14ac:dyDescent="0.3">
      <c r="A554" s="1">
        <f>A557*A526</f>
        <v>0</v>
      </c>
      <c r="C554" s="185" t="s">
        <v>11</v>
      </c>
      <c r="D554" s="186"/>
      <c r="E554" s="187"/>
      <c r="F554" s="188"/>
      <c r="G554" s="189"/>
    </row>
    <row r="555" spans="1:11" customFormat="1" hidden="1" x14ac:dyDescent="0.25">
      <c r="A555" s="1">
        <f>A557*A526</f>
        <v>0</v>
      </c>
      <c r="B555" s="6"/>
    </row>
    <row r="556" spans="1:11" customFormat="1" hidden="1" x14ac:dyDescent="0.25">
      <c r="A556" s="1">
        <f>A557*A526</f>
        <v>0</v>
      </c>
      <c r="B556" s="6"/>
    </row>
    <row r="557" spans="1:11" customFormat="1" hidden="1" x14ac:dyDescent="0.25">
      <c r="A557">
        <f>IF(D557&lt;&gt;"",1,0)</f>
        <v>0</v>
      </c>
      <c r="B557" s="162" t="s">
        <v>12</v>
      </c>
      <c r="C557" s="162"/>
      <c r="D557" s="163" t="str">
        <f>IF([1]summary!$B$46&lt;&gt;"",[1]summary!$B$46,"")</f>
        <v/>
      </c>
      <c r="E557" s="163"/>
      <c r="F557" s="163"/>
      <c r="G557" s="163"/>
      <c r="H557" s="163"/>
      <c r="I557" s="163"/>
      <c r="J557" s="163"/>
      <c r="K557" s="7"/>
    </row>
    <row r="558" spans="1:11" customFormat="1" hidden="1" x14ac:dyDescent="0.25">
      <c r="A558" s="1">
        <f>A557</f>
        <v>0</v>
      </c>
      <c r="B558" s="6"/>
    </row>
    <row r="559" spans="1:11" customFormat="1" ht="54.95" hidden="1" customHeight="1" thickBot="1" x14ac:dyDescent="0.3">
      <c r="A559" s="1">
        <f>A557</f>
        <v>0</v>
      </c>
      <c r="B559" s="164" t="s">
        <v>13</v>
      </c>
      <c r="C559" s="165"/>
      <c r="D559" s="166"/>
      <c r="E559" s="167" t="s">
        <v>14</v>
      </c>
      <c r="F559" s="168"/>
      <c r="G559" s="35" t="s">
        <v>15</v>
      </c>
      <c r="H559" s="36" t="s">
        <v>16</v>
      </c>
      <c r="I559" s="35" t="s">
        <v>17</v>
      </c>
      <c r="J559" s="37" t="s">
        <v>18</v>
      </c>
      <c r="K559" s="37" t="s">
        <v>19</v>
      </c>
    </row>
    <row r="560" spans="1:11" customFormat="1" ht="25.5" hidden="1" customHeight="1" x14ac:dyDescent="0.25">
      <c r="A560" s="1">
        <f>A557</f>
        <v>0</v>
      </c>
      <c r="B560" s="152" t="s">
        <v>79</v>
      </c>
      <c r="C560" s="153"/>
      <c r="D560" s="8"/>
      <c r="E560" s="190"/>
      <c r="F560" s="191"/>
      <c r="G560" s="38" t="s">
        <v>22</v>
      </c>
      <c r="H560" s="39"/>
      <c r="I560" s="10"/>
      <c r="J560" s="11" t="str">
        <f t="shared" ref="J560:J567" si="19">IF(AND(H560&lt;&gt;"",I560&lt;&gt;""),H560*I560,"")</f>
        <v/>
      </c>
      <c r="K560" s="11" t="str">
        <f t="shared" ref="K560:K567" si="20">IF(J560&lt;&gt;"",J560*1.2,"")</f>
        <v/>
      </c>
    </row>
    <row r="561" spans="1:13" customFormat="1" ht="25.5" hidden="1" customHeight="1" x14ac:dyDescent="0.25">
      <c r="A561" s="1">
        <f>A557</f>
        <v>0</v>
      </c>
      <c r="B561" s="154"/>
      <c r="C561" s="155"/>
      <c r="D561" s="12"/>
      <c r="E561" s="192"/>
      <c r="F561" s="193"/>
      <c r="G561" s="40" t="s">
        <v>22</v>
      </c>
      <c r="H561" s="41"/>
      <c r="I561" s="14"/>
      <c r="J561" s="15" t="str">
        <f t="shared" si="19"/>
        <v/>
      </c>
      <c r="K561" s="15" t="str">
        <f t="shared" si="20"/>
        <v/>
      </c>
    </row>
    <row r="562" spans="1:13" customFormat="1" ht="25.5" hidden="1" customHeight="1" thickBot="1" x14ac:dyDescent="0.3">
      <c r="A562" s="1">
        <f>A557</f>
        <v>0</v>
      </c>
      <c r="B562" s="156"/>
      <c r="C562" s="157"/>
      <c r="D562" s="16"/>
      <c r="E562" s="194"/>
      <c r="F562" s="195"/>
      <c r="G562" s="21" t="s">
        <v>22</v>
      </c>
      <c r="H562" s="22"/>
      <c r="I562" s="18"/>
      <c r="J562" s="19" t="str">
        <f t="shared" si="19"/>
        <v/>
      </c>
      <c r="K562" s="19" t="str">
        <f t="shared" si="20"/>
        <v/>
      </c>
    </row>
    <row r="563" spans="1:13" customFormat="1" ht="25.5" hidden="1" customHeight="1" x14ac:dyDescent="0.25">
      <c r="A563" s="1">
        <f>A557</f>
        <v>0</v>
      </c>
      <c r="B563" s="152" t="s">
        <v>80</v>
      </c>
      <c r="C563" s="153"/>
      <c r="D563" s="8"/>
      <c r="E563" s="190"/>
      <c r="F563" s="191"/>
      <c r="G563" s="38" t="s">
        <v>22</v>
      </c>
      <c r="H563" s="39"/>
      <c r="I563" s="10"/>
      <c r="J563" s="11" t="str">
        <f t="shared" si="19"/>
        <v/>
      </c>
      <c r="K563" s="11" t="str">
        <f t="shared" si="20"/>
        <v/>
      </c>
    </row>
    <row r="564" spans="1:13" customFormat="1" ht="25.5" hidden="1" customHeight="1" x14ac:dyDescent="0.25">
      <c r="A564" s="1">
        <f>A557</f>
        <v>0</v>
      </c>
      <c r="B564" s="154"/>
      <c r="C564" s="155"/>
      <c r="D564" s="12"/>
      <c r="E564" s="192"/>
      <c r="F564" s="193"/>
      <c r="G564" s="40" t="s">
        <v>22</v>
      </c>
      <c r="H564" s="41"/>
      <c r="I564" s="14"/>
      <c r="J564" s="15" t="str">
        <f t="shared" si="19"/>
        <v/>
      </c>
      <c r="K564" s="15" t="str">
        <f t="shared" si="20"/>
        <v/>
      </c>
    </row>
    <row r="565" spans="1:13" customFormat="1" ht="25.5" hidden="1" customHeight="1" thickBot="1" x14ac:dyDescent="0.3">
      <c r="A565" s="1">
        <f>A557</f>
        <v>0</v>
      </c>
      <c r="B565" s="156"/>
      <c r="C565" s="157"/>
      <c r="D565" s="16"/>
      <c r="E565" s="194"/>
      <c r="F565" s="195"/>
      <c r="G565" s="21" t="s">
        <v>22</v>
      </c>
      <c r="H565" s="22"/>
      <c r="I565" s="18"/>
      <c r="J565" s="19" t="str">
        <f t="shared" si="19"/>
        <v/>
      </c>
      <c r="K565" s="19" t="str">
        <f t="shared" si="20"/>
        <v/>
      </c>
    </row>
    <row r="566" spans="1:13" customFormat="1" ht="25.5" hidden="1" customHeight="1" x14ac:dyDescent="0.25">
      <c r="A566" s="1">
        <f>A557</f>
        <v>0</v>
      </c>
      <c r="B566" s="152" t="s">
        <v>65</v>
      </c>
      <c r="C566" s="153"/>
      <c r="D566" s="8" t="s">
        <v>66</v>
      </c>
      <c r="E566" s="196" t="s">
        <v>67</v>
      </c>
      <c r="F566" s="197"/>
      <c r="G566" s="38" t="s">
        <v>67</v>
      </c>
      <c r="H566" s="39"/>
      <c r="I566" s="10">
        <v>1</v>
      </c>
      <c r="J566" s="11" t="str">
        <f t="shared" si="19"/>
        <v/>
      </c>
      <c r="K566" s="11" t="str">
        <f t="shared" si="20"/>
        <v/>
      </c>
    </row>
    <row r="567" spans="1:13" customFormat="1" ht="25.5" hidden="1" customHeight="1" thickBot="1" x14ac:dyDescent="0.3">
      <c r="A567" s="1">
        <f>A557</f>
        <v>0</v>
      </c>
      <c r="B567" s="156"/>
      <c r="C567" s="157"/>
      <c r="D567" s="16" t="s">
        <v>68</v>
      </c>
      <c r="E567" s="198" t="s">
        <v>67</v>
      </c>
      <c r="F567" s="199"/>
      <c r="G567" s="21" t="s">
        <v>67</v>
      </c>
      <c r="H567" s="22"/>
      <c r="I567" s="18">
        <v>1</v>
      </c>
      <c r="J567" s="19" t="str">
        <f t="shared" si="19"/>
        <v/>
      </c>
      <c r="K567" s="19" t="str">
        <f t="shared" si="20"/>
        <v/>
      </c>
    </row>
    <row r="568" spans="1:13" customFormat="1" ht="25.5" hidden="1" customHeight="1" thickBot="1" x14ac:dyDescent="0.3">
      <c r="A568" s="1">
        <f>A557</f>
        <v>0</v>
      </c>
      <c r="B568" s="23"/>
      <c r="C568" s="24"/>
      <c r="D568" s="24"/>
      <c r="E568" s="24"/>
      <c r="F568" s="24"/>
      <c r="G568" s="24"/>
      <c r="H568" s="25"/>
      <c r="I568" s="25" t="s">
        <v>69</v>
      </c>
      <c r="J568" s="26" t="str">
        <f>IF(SUM(J560:J567)&gt;0,SUM(J560:J567),"")</f>
        <v/>
      </c>
      <c r="K568" s="26" t="str">
        <f>IF(SUM(K560:K567)&gt;0,SUM(K560:K567),"")</f>
        <v/>
      </c>
    </row>
    <row r="569" spans="1:13" customFormat="1" hidden="1" x14ac:dyDescent="0.25">
      <c r="A569" s="1">
        <f>A557</f>
        <v>0</v>
      </c>
      <c r="B569" s="27" t="s">
        <v>70</v>
      </c>
    </row>
    <row r="570" spans="1:13" customFormat="1" hidden="1" x14ac:dyDescent="0.25">
      <c r="A570" s="1">
        <f>A557</f>
        <v>0</v>
      </c>
      <c r="B570" s="6"/>
    </row>
    <row r="571" spans="1:13" customFormat="1" hidden="1" x14ac:dyDescent="0.25">
      <c r="A571" s="1">
        <f>A557</f>
        <v>0</v>
      </c>
      <c r="B571" s="6"/>
    </row>
    <row r="572" spans="1:13" customFormat="1" ht="15" hidden="1" customHeight="1" x14ac:dyDescent="0.25">
      <c r="A572" s="1">
        <f>A557*IF(COUNTA([1]summary!$H$72:$H$81)=0,1,0)</f>
        <v>0</v>
      </c>
      <c r="B572" s="6"/>
      <c r="C572" s="169" t="str">
        <f>$C$78</f>
        <v>Týmto zároveň potvrdzujeme, že nami predložená ponuka zodpovedá cenám obvyklým v danom mieste a čase.</v>
      </c>
      <c r="D572" s="169"/>
      <c r="E572" s="169"/>
      <c r="F572" s="169"/>
      <c r="G572" s="169"/>
      <c r="H572" s="169"/>
      <c r="I572" s="169"/>
      <c r="J572" s="169"/>
    </row>
    <row r="573" spans="1:13" customFormat="1" hidden="1" x14ac:dyDescent="0.25">
      <c r="A573" s="1">
        <f>A572</f>
        <v>0</v>
      </c>
      <c r="B573" s="6"/>
    </row>
    <row r="574" spans="1:13" customFormat="1" hidden="1" x14ac:dyDescent="0.25">
      <c r="A574" s="1">
        <f>A572</f>
        <v>0</v>
      </c>
      <c r="B574" s="6"/>
    </row>
    <row r="575" spans="1:13" customFormat="1" hidden="1" x14ac:dyDescent="0.25">
      <c r="A575" s="1">
        <f>A557*IF([1]summary!$F$12='Príloha č. 2'!M575,1,0)</f>
        <v>0</v>
      </c>
      <c r="B575" s="121" t="s">
        <v>72</v>
      </c>
      <c r="C575" s="121"/>
      <c r="D575" s="121"/>
      <c r="E575" s="121"/>
      <c r="F575" s="121"/>
      <c r="G575" s="121"/>
      <c r="H575" s="121"/>
      <c r="I575" s="121"/>
      <c r="J575" s="121"/>
      <c r="K575" s="121"/>
      <c r="M575" s="4" t="s">
        <v>73</v>
      </c>
    </row>
    <row r="576" spans="1:13" customFormat="1" hidden="1" x14ac:dyDescent="0.25">
      <c r="A576" s="1">
        <f>A575</f>
        <v>0</v>
      </c>
      <c r="B576" s="6"/>
    </row>
    <row r="577" spans="1:13" customFormat="1" ht="15" hidden="1" customHeight="1" x14ac:dyDescent="0.25">
      <c r="A577" s="1">
        <f>A575</f>
        <v>0</v>
      </c>
      <c r="B577" s="122" t="s">
        <v>74</v>
      </c>
      <c r="C577" s="122"/>
      <c r="D577" s="122"/>
      <c r="E577" s="122"/>
      <c r="F577" s="122"/>
      <c r="G577" s="122"/>
      <c r="H577" s="122"/>
      <c r="I577" s="122"/>
      <c r="J577" s="122"/>
      <c r="K577" s="122"/>
    </row>
    <row r="578" spans="1:13" customFormat="1" hidden="1" x14ac:dyDescent="0.25">
      <c r="A578" s="1">
        <f>A575</f>
        <v>0</v>
      </c>
      <c r="B578" s="6"/>
    </row>
    <row r="579" spans="1:13" customFormat="1" hidden="1" x14ac:dyDescent="0.25">
      <c r="A579" s="1">
        <f>A575</f>
        <v>0</v>
      </c>
      <c r="B579" s="6"/>
    </row>
    <row r="580" spans="1:13" customFormat="1" hidden="1" x14ac:dyDescent="0.25">
      <c r="A580" s="1">
        <f>A581</f>
        <v>0</v>
      </c>
      <c r="B580" s="6"/>
    </row>
    <row r="581" spans="1:13" customFormat="1" hidden="1" x14ac:dyDescent="0.25">
      <c r="A581" s="1">
        <f>A557*IF(COUNTA([1]summary!$H$72:$H$81)=0,IF([1]summary!$J$20="všetky predmety spolu",0,1),IF([1]summary!$E$58="cenové ponuky komplexne",0,1))</f>
        <v>0</v>
      </c>
      <c r="B581" s="6"/>
      <c r="C581" s="28" t="s">
        <v>75</v>
      </c>
      <c r="D581" s="29"/>
    </row>
    <row r="582" spans="1:13" s="30" customFormat="1" hidden="1" x14ac:dyDescent="0.25">
      <c r="A582" s="1">
        <f>A581</f>
        <v>0</v>
      </c>
      <c r="C582" s="28"/>
    </row>
    <row r="583" spans="1:13" s="30" customFormat="1" ht="15" hidden="1" customHeight="1" x14ac:dyDescent="0.25">
      <c r="A583" s="1">
        <f>A581</f>
        <v>0</v>
      </c>
      <c r="C583" s="28" t="s">
        <v>76</v>
      </c>
      <c r="D583" s="29"/>
      <c r="G583" s="31"/>
      <c r="H583" s="31"/>
      <c r="I583" s="31"/>
      <c r="J583" s="31"/>
      <c r="K583" s="31"/>
    </row>
    <row r="584" spans="1:13" s="30" customFormat="1" hidden="1" x14ac:dyDescent="0.25">
      <c r="A584" s="1">
        <f>A581</f>
        <v>0</v>
      </c>
      <c r="F584" s="32"/>
      <c r="G584" s="123" t="str">
        <f>"podpis a pečiatka "&amp;IF(COUNTA([1]summary!$H$72:$H$81)=0,"navrhovateľa","dodávateľa")</f>
        <v>podpis a pečiatka navrhovateľa</v>
      </c>
      <c r="H584" s="123"/>
      <c r="I584" s="123"/>
      <c r="J584" s="123"/>
      <c r="K584" s="123"/>
    </row>
    <row r="585" spans="1:13" s="30" customFormat="1" hidden="1" x14ac:dyDescent="0.25">
      <c r="A585" s="1">
        <f>A581</f>
        <v>0</v>
      </c>
      <c r="F585" s="32"/>
      <c r="G585" s="33"/>
      <c r="H585" s="33"/>
      <c r="I585" s="33"/>
      <c r="J585" s="33"/>
      <c r="K585" s="33"/>
    </row>
    <row r="586" spans="1:13" customFormat="1" ht="15" hidden="1" customHeight="1" x14ac:dyDescent="0.25">
      <c r="A586" s="1">
        <f>A581*IF(COUNTA([1]summary!$H$72:$H$81)=0,1,0)</f>
        <v>0</v>
      </c>
      <c r="B586" s="124" t="s">
        <v>77</v>
      </c>
      <c r="C586" s="124"/>
      <c r="D586" s="124"/>
      <c r="E586" s="124"/>
      <c r="F586" s="124"/>
      <c r="G586" s="124"/>
      <c r="H586" s="124"/>
      <c r="I586" s="124"/>
      <c r="J586" s="124"/>
      <c r="K586" s="124"/>
      <c r="L586" s="34"/>
    </row>
    <row r="587" spans="1:13" customFormat="1" hidden="1" x14ac:dyDescent="0.25">
      <c r="A587" s="1">
        <f>A586</f>
        <v>0</v>
      </c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34"/>
    </row>
    <row r="588" spans="1:13" customFormat="1" ht="15" hidden="1" customHeight="1" x14ac:dyDescent="0.25">
      <c r="A588" s="1">
        <f>A581*IF(A586=1,0,1)</f>
        <v>0</v>
      </c>
      <c r="B588" s="124" t="s">
        <v>78</v>
      </c>
      <c r="C588" s="124"/>
      <c r="D588" s="124"/>
      <c r="E588" s="124"/>
      <c r="F588" s="124"/>
      <c r="G588" s="124"/>
      <c r="H588" s="124"/>
      <c r="I588" s="124"/>
      <c r="J588" s="124"/>
      <c r="K588" s="124"/>
      <c r="L588" s="34"/>
    </row>
    <row r="589" spans="1:13" customFormat="1" hidden="1" x14ac:dyDescent="0.25">
      <c r="A589" s="1">
        <f>A588</f>
        <v>0</v>
      </c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34"/>
    </row>
    <row r="590" spans="1:13" s="1" customFormat="1" ht="21" hidden="1" x14ac:dyDescent="0.25">
      <c r="A590" s="1">
        <f>A612*A581*IF(J590="",0,1)</f>
        <v>0</v>
      </c>
      <c r="B590" s="2"/>
      <c r="C590" s="3"/>
      <c r="D590" s="3"/>
      <c r="E590" s="3"/>
      <c r="F590" s="3"/>
      <c r="G590" s="3"/>
      <c r="H590" s="3"/>
      <c r="I590" s="3"/>
      <c r="J590" s="125" t="str">
        <f>$J$4</f>
        <v xml:space="preserve">Príloha č. 2: </v>
      </c>
      <c r="K590" s="125"/>
    </row>
    <row r="591" spans="1:13" s="1" customFormat="1" ht="23.25" hidden="1" customHeight="1" x14ac:dyDescent="0.25">
      <c r="A591" s="1">
        <f>A612*A581</f>
        <v>0</v>
      </c>
      <c r="B591" s="143" t="str">
        <f>$B$5</f>
        <v>Kúpna zmluva – Príloha č. 2:</v>
      </c>
      <c r="C591" s="143"/>
      <c r="D591" s="143"/>
      <c r="E591" s="143"/>
      <c r="F591" s="143"/>
      <c r="G591" s="143"/>
      <c r="H591" s="143"/>
      <c r="I591" s="143"/>
      <c r="J591" s="143"/>
      <c r="K591" s="143"/>
      <c r="M591" s="4"/>
    </row>
    <row r="592" spans="1:13" s="1" customFormat="1" hidden="1" x14ac:dyDescent="0.25">
      <c r="A592" s="1">
        <f>A612*A581</f>
        <v>0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M592" s="4"/>
    </row>
    <row r="593" spans="1:13" s="1" customFormat="1" ht="23.25" hidden="1" customHeight="1" x14ac:dyDescent="0.25">
      <c r="A593" s="1">
        <f>A612*A581</f>
        <v>0</v>
      </c>
      <c r="B593" s="143" t="str">
        <f>$B$7</f>
        <v>Cena dodávaného predmetu zákazky</v>
      </c>
      <c r="C593" s="143"/>
      <c r="D593" s="143"/>
      <c r="E593" s="143"/>
      <c r="F593" s="143"/>
      <c r="G593" s="143"/>
      <c r="H593" s="143"/>
      <c r="I593" s="143"/>
      <c r="J593" s="143"/>
      <c r="K593" s="143"/>
      <c r="M593" s="4"/>
    </row>
    <row r="594" spans="1:13" customFormat="1" hidden="1" x14ac:dyDescent="0.25">
      <c r="A594" s="1">
        <f>A612*A581</f>
        <v>0</v>
      </c>
      <c r="B594" s="6"/>
    </row>
    <row r="595" spans="1:13" customFormat="1" ht="15" hidden="1" customHeight="1" x14ac:dyDescent="0.25">
      <c r="A595" s="1">
        <f>A612*A581</f>
        <v>0</v>
      </c>
      <c r="B59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595" s="144"/>
      <c r="D595" s="144"/>
      <c r="E595" s="144"/>
      <c r="F595" s="144"/>
      <c r="G595" s="144"/>
      <c r="H595" s="144"/>
      <c r="I595" s="144"/>
      <c r="J595" s="144"/>
      <c r="K595" s="144"/>
    </row>
    <row r="596" spans="1:13" customFormat="1" hidden="1" x14ac:dyDescent="0.25">
      <c r="A596" s="1">
        <f>A612*A581</f>
        <v>0</v>
      </c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</row>
    <row r="597" spans="1:13" customFormat="1" hidden="1" x14ac:dyDescent="0.25">
      <c r="A597" s="1">
        <f>A612*A581</f>
        <v>0</v>
      </c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</row>
    <row r="598" spans="1:13" customFormat="1" hidden="1" x14ac:dyDescent="0.25">
      <c r="A598" s="1">
        <f>A612*A581</f>
        <v>0</v>
      </c>
      <c r="B598" s="6"/>
    </row>
    <row r="599" spans="1:13" s="1" customFormat="1" ht="19.5" hidden="1" customHeight="1" thickBot="1" x14ac:dyDescent="0.3">
      <c r="A599" s="1">
        <f>A612*A581</f>
        <v>0</v>
      </c>
      <c r="C599" s="145" t="str">
        <f>"Identifikačné údaje "&amp;IF(COUNTA([1]summary!$H$72:$H$81)=0,"navrhovateľa:","dodávateľa:")</f>
        <v>Identifikačné údaje navrhovateľa:</v>
      </c>
      <c r="D599" s="146"/>
      <c r="E599" s="146"/>
      <c r="F599" s="146"/>
      <c r="G599" s="147"/>
    </row>
    <row r="600" spans="1:13" s="1" customFormat="1" ht="19.5" hidden="1" customHeight="1" x14ac:dyDescent="0.25">
      <c r="A600" s="1">
        <f>A612*A581</f>
        <v>0</v>
      </c>
      <c r="C600" s="148" t="s">
        <v>2</v>
      </c>
      <c r="D600" s="149"/>
      <c r="E600" s="102"/>
      <c r="F600" s="103"/>
      <c r="G600" s="104"/>
    </row>
    <row r="601" spans="1:13" s="1" customFormat="1" ht="39" hidden="1" customHeight="1" x14ac:dyDescent="0.25">
      <c r="A601" s="1">
        <f>A612*A581</f>
        <v>0</v>
      </c>
      <c r="C601" s="139" t="s">
        <v>3</v>
      </c>
      <c r="D601" s="140"/>
      <c r="E601" s="89"/>
      <c r="F601" s="90"/>
      <c r="G601" s="91"/>
    </row>
    <row r="602" spans="1:13" s="1" customFormat="1" ht="19.5" hidden="1" customHeight="1" x14ac:dyDescent="0.25">
      <c r="A602" s="1">
        <f>A612*A581</f>
        <v>0</v>
      </c>
      <c r="C602" s="141" t="s">
        <v>4</v>
      </c>
      <c r="D602" s="142"/>
      <c r="E602" s="89"/>
      <c r="F602" s="90"/>
      <c r="G602" s="91"/>
    </row>
    <row r="603" spans="1:13" s="1" customFormat="1" ht="19.5" hidden="1" customHeight="1" x14ac:dyDescent="0.25">
      <c r="A603" s="1">
        <f>A612*A581</f>
        <v>0</v>
      </c>
      <c r="C603" s="141" t="s">
        <v>5</v>
      </c>
      <c r="D603" s="142"/>
      <c r="E603" s="89"/>
      <c r="F603" s="90"/>
      <c r="G603" s="91"/>
    </row>
    <row r="604" spans="1:13" s="1" customFormat="1" ht="19.5" hidden="1" customHeight="1" x14ac:dyDescent="0.25">
      <c r="A604" s="1">
        <f>A612*A581</f>
        <v>0</v>
      </c>
      <c r="C604" s="141" t="s">
        <v>6</v>
      </c>
      <c r="D604" s="142"/>
      <c r="E604" s="89"/>
      <c r="F604" s="90"/>
      <c r="G604" s="91"/>
    </row>
    <row r="605" spans="1:13" s="1" customFormat="1" ht="19.5" hidden="1" customHeight="1" x14ac:dyDescent="0.25">
      <c r="A605" s="1">
        <f>A612*A581</f>
        <v>0</v>
      </c>
      <c r="C605" s="141" t="s">
        <v>7</v>
      </c>
      <c r="D605" s="142"/>
      <c r="E605" s="89"/>
      <c r="F605" s="90"/>
      <c r="G605" s="91"/>
    </row>
    <row r="606" spans="1:13" s="1" customFormat="1" ht="19.5" hidden="1" customHeight="1" x14ac:dyDescent="0.25">
      <c r="A606" s="1">
        <f>A612*A581</f>
        <v>0</v>
      </c>
      <c r="C606" s="141" t="s">
        <v>8</v>
      </c>
      <c r="D606" s="142"/>
      <c r="E606" s="89"/>
      <c r="F606" s="90"/>
      <c r="G606" s="91"/>
    </row>
    <row r="607" spans="1:13" s="1" customFormat="1" ht="19.5" hidden="1" customHeight="1" x14ac:dyDescent="0.25">
      <c r="A607" s="1">
        <f>A612*A581</f>
        <v>0</v>
      </c>
      <c r="C607" s="141" t="s">
        <v>9</v>
      </c>
      <c r="D607" s="142"/>
      <c r="E607" s="89"/>
      <c r="F607" s="90"/>
      <c r="G607" s="91"/>
    </row>
    <row r="608" spans="1:13" s="1" customFormat="1" ht="19.5" hidden="1" customHeight="1" x14ac:dyDescent="0.25">
      <c r="A608" s="1">
        <f>A612*A581</f>
        <v>0</v>
      </c>
      <c r="C608" s="141" t="s">
        <v>10</v>
      </c>
      <c r="D608" s="142"/>
      <c r="E608" s="89"/>
      <c r="F608" s="90"/>
      <c r="G608" s="91"/>
    </row>
    <row r="609" spans="1:11" s="1" customFormat="1" ht="19.5" hidden="1" customHeight="1" thickBot="1" x14ac:dyDescent="0.3">
      <c r="A609" s="1">
        <f>A612*A581</f>
        <v>0</v>
      </c>
      <c r="C609" s="150" t="s">
        <v>11</v>
      </c>
      <c r="D609" s="151"/>
      <c r="E609" s="107"/>
      <c r="F609" s="108"/>
      <c r="G609" s="109"/>
    </row>
    <row r="610" spans="1:11" customFormat="1" hidden="1" x14ac:dyDescent="0.25">
      <c r="A610" s="1">
        <f>A612*A581</f>
        <v>0</v>
      </c>
      <c r="B610" s="6"/>
    </row>
    <row r="611" spans="1:11" customFormat="1" hidden="1" x14ac:dyDescent="0.25">
      <c r="A611" s="1">
        <f>A612*A581</f>
        <v>0</v>
      </c>
      <c r="B611" s="6"/>
    </row>
    <row r="612" spans="1:11" customFormat="1" hidden="1" x14ac:dyDescent="0.25">
      <c r="A612">
        <f>IF(D612&lt;&gt;"",1,0)</f>
        <v>0</v>
      </c>
      <c r="B612" s="162" t="s">
        <v>12</v>
      </c>
      <c r="C612" s="162"/>
      <c r="D612" s="163" t="str">
        <f>IF([1]summary!$B$47&lt;&gt;"",[1]summary!$B$47,"")</f>
        <v/>
      </c>
      <c r="E612" s="163"/>
      <c r="F612" s="163"/>
      <c r="G612" s="163"/>
      <c r="H612" s="163"/>
      <c r="I612" s="163"/>
      <c r="J612" s="163"/>
      <c r="K612" s="7"/>
    </row>
    <row r="613" spans="1:11" customFormat="1" hidden="1" x14ac:dyDescent="0.25">
      <c r="A613" s="1">
        <f>A612</f>
        <v>0</v>
      </c>
      <c r="B613" s="6"/>
    </row>
    <row r="614" spans="1:11" customFormat="1" ht="54.95" hidden="1" customHeight="1" thickBot="1" x14ac:dyDescent="0.3">
      <c r="A614" s="1">
        <f>A612</f>
        <v>0</v>
      </c>
      <c r="B614" s="164" t="s">
        <v>13</v>
      </c>
      <c r="C614" s="165"/>
      <c r="D614" s="166"/>
      <c r="E614" s="167" t="s">
        <v>14</v>
      </c>
      <c r="F614" s="168"/>
      <c r="G614" s="35" t="s">
        <v>15</v>
      </c>
      <c r="H614" s="36" t="s">
        <v>16</v>
      </c>
      <c r="I614" s="35" t="s">
        <v>17</v>
      </c>
      <c r="J614" s="37" t="s">
        <v>18</v>
      </c>
      <c r="K614" s="37" t="s">
        <v>19</v>
      </c>
    </row>
    <row r="615" spans="1:11" customFormat="1" ht="25.5" hidden="1" customHeight="1" x14ac:dyDescent="0.25">
      <c r="A615" s="1">
        <f>A612</f>
        <v>0</v>
      </c>
      <c r="B615" s="152" t="s">
        <v>79</v>
      </c>
      <c r="C615" s="153"/>
      <c r="D615" s="8"/>
      <c r="E615" s="117"/>
      <c r="F615" s="118"/>
      <c r="G615" s="38" t="s">
        <v>22</v>
      </c>
      <c r="H615" s="39"/>
      <c r="I615" s="10"/>
      <c r="J615" s="11" t="str">
        <f t="shared" ref="J615:J622" si="21">IF(AND(H615&lt;&gt;"",I615&lt;&gt;""),H615*I615,"")</f>
        <v/>
      </c>
      <c r="K615" s="11" t="str">
        <f t="shared" ref="K615:K622" si="22">IF(J615&lt;&gt;"",J615*1.2,"")</f>
        <v/>
      </c>
    </row>
    <row r="616" spans="1:11" customFormat="1" ht="25.5" hidden="1" customHeight="1" x14ac:dyDescent="0.25">
      <c r="A616" s="1">
        <f>A612</f>
        <v>0</v>
      </c>
      <c r="B616" s="154"/>
      <c r="C616" s="155"/>
      <c r="D616" s="12"/>
      <c r="E616" s="119"/>
      <c r="F616" s="120"/>
      <c r="G616" s="40" t="s">
        <v>22</v>
      </c>
      <c r="H616" s="41"/>
      <c r="I616" s="14"/>
      <c r="J616" s="15" t="str">
        <f t="shared" si="21"/>
        <v/>
      </c>
      <c r="K616" s="15" t="str">
        <f t="shared" si="22"/>
        <v/>
      </c>
    </row>
    <row r="617" spans="1:11" customFormat="1" ht="25.5" hidden="1" customHeight="1" thickBot="1" x14ac:dyDescent="0.3">
      <c r="A617" s="1">
        <f>A612</f>
        <v>0</v>
      </c>
      <c r="B617" s="156"/>
      <c r="C617" s="157"/>
      <c r="D617" s="16"/>
      <c r="E617" s="126"/>
      <c r="F617" s="127"/>
      <c r="G617" s="21" t="s">
        <v>22</v>
      </c>
      <c r="H617" s="22"/>
      <c r="I617" s="18"/>
      <c r="J617" s="19" t="str">
        <f t="shared" si="21"/>
        <v/>
      </c>
      <c r="K617" s="19" t="str">
        <f t="shared" si="22"/>
        <v/>
      </c>
    </row>
    <row r="618" spans="1:11" customFormat="1" ht="25.5" hidden="1" customHeight="1" x14ac:dyDescent="0.25">
      <c r="A618" s="1">
        <f>A612</f>
        <v>0</v>
      </c>
      <c r="B618" s="152" t="s">
        <v>80</v>
      </c>
      <c r="C618" s="153"/>
      <c r="D618" s="8"/>
      <c r="E618" s="117"/>
      <c r="F618" s="118"/>
      <c r="G618" s="38" t="s">
        <v>22</v>
      </c>
      <c r="H618" s="39"/>
      <c r="I618" s="10"/>
      <c r="J618" s="11" t="str">
        <f t="shared" si="21"/>
        <v/>
      </c>
      <c r="K618" s="11" t="str">
        <f t="shared" si="22"/>
        <v/>
      </c>
    </row>
    <row r="619" spans="1:11" customFormat="1" ht="25.5" hidden="1" customHeight="1" x14ac:dyDescent="0.25">
      <c r="A619" s="1">
        <f>A612</f>
        <v>0</v>
      </c>
      <c r="B619" s="154"/>
      <c r="C619" s="155"/>
      <c r="D619" s="12"/>
      <c r="E619" s="119"/>
      <c r="F619" s="120"/>
      <c r="G619" s="40" t="s">
        <v>22</v>
      </c>
      <c r="H619" s="41"/>
      <c r="I619" s="14"/>
      <c r="J619" s="15" t="str">
        <f t="shared" si="21"/>
        <v/>
      </c>
      <c r="K619" s="15" t="str">
        <f t="shared" si="22"/>
        <v/>
      </c>
    </row>
    <row r="620" spans="1:11" customFormat="1" ht="25.5" hidden="1" customHeight="1" thickBot="1" x14ac:dyDescent="0.3">
      <c r="A620" s="1">
        <f>A612</f>
        <v>0</v>
      </c>
      <c r="B620" s="156"/>
      <c r="C620" s="157"/>
      <c r="D620" s="16"/>
      <c r="E620" s="126"/>
      <c r="F620" s="127"/>
      <c r="G620" s="21" t="s">
        <v>22</v>
      </c>
      <c r="H620" s="22"/>
      <c r="I620" s="18"/>
      <c r="J620" s="19" t="str">
        <f t="shared" si="21"/>
        <v/>
      </c>
      <c r="K620" s="19" t="str">
        <f t="shared" si="22"/>
        <v/>
      </c>
    </row>
    <row r="621" spans="1:11" customFormat="1" ht="25.5" hidden="1" customHeight="1" x14ac:dyDescent="0.25">
      <c r="A621" s="1">
        <f>A612</f>
        <v>0</v>
      </c>
      <c r="B621" s="152" t="s">
        <v>65</v>
      </c>
      <c r="C621" s="153"/>
      <c r="D621" s="8" t="s">
        <v>66</v>
      </c>
      <c r="E621" s="158" t="s">
        <v>67</v>
      </c>
      <c r="F621" s="159"/>
      <c r="G621" s="38" t="s">
        <v>67</v>
      </c>
      <c r="H621" s="39"/>
      <c r="I621" s="10">
        <v>1</v>
      </c>
      <c r="J621" s="11" t="str">
        <f t="shared" si="21"/>
        <v/>
      </c>
      <c r="K621" s="11" t="str">
        <f t="shared" si="22"/>
        <v/>
      </c>
    </row>
    <row r="622" spans="1:11" customFormat="1" ht="25.5" hidden="1" customHeight="1" thickBot="1" x14ac:dyDescent="0.3">
      <c r="A622" s="1">
        <f>A612</f>
        <v>0</v>
      </c>
      <c r="B622" s="156"/>
      <c r="C622" s="157"/>
      <c r="D622" s="16" t="s">
        <v>68</v>
      </c>
      <c r="E622" s="160" t="s">
        <v>67</v>
      </c>
      <c r="F622" s="161"/>
      <c r="G622" s="21" t="s">
        <v>67</v>
      </c>
      <c r="H622" s="22"/>
      <c r="I622" s="18">
        <v>1</v>
      </c>
      <c r="J622" s="19" t="str">
        <f t="shared" si="21"/>
        <v/>
      </c>
      <c r="K622" s="19" t="str">
        <f t="shared" si="22"/>
        <v/>
      </c>
    </row>
    <row r="623" spans="1:11" customFormat="1" ht="25.5" hidden="1" customHeight="1" thickBot="1" x14ac:dyDescent="0.3">
      <c r="A623" s="1">
        <f>A612</f>
        <v>0</v>
      </c>
      <c r="B623" s="23"/>
      <c r="C623" s="24"/>
      <c r="D623" s="24"/>
      <c r="E623" s="24"/>
      <c r="F623" s="24"/>
      <c r="G623" s="24"/>
      <c r="H623" s="25"/>
      <c r="I623" s="25" t="s">
        <v>69</v>
      </c>
      <c r="J623" s="26" t="str">
        <f>IF(SUM(J615:J622)&gt;0,SUM(J615:J622),"")</f>
        <v/>
      </c>
      <c r="K623" s="26" t="str">
        <f>IF(SUM(K615:K622)&gt;0,SUM(K615:K622),"")</f>
        <v/>
      </c>
    </row>
    <row r="624" spans="1:11" customFormat="1" hidden="1" x14ac:dyDescent="0.25">
      <c r="A624" s="1">
        <f>A612</f>
        <v>0</v>
      </c>
      <c r="B624" s="27" t="s">
        <v>70</v>
      </c>
    </row>
    <row r="625" spans="1:13" customFormat="1" hidden="1" x14ac:dyDescent="0.25">
      <c r="A625" s="1">
        <f>A612</f>
        <v>0</v>
      </c>
      <c r="B625" s="6"/>
    </row>
    <row r="626" spans="1:13" customFormat="1" hidden="1" x14ac:dyDescent="0.25">
      <c r="A626" s="1">
        <f>A612</f>
        <v>0</v>
      </c>
      <c r="B626" s="6"/>
    </row>
    <row r="627" spans="1:13" customFormat="1" ht="15" hidden="1" customHeight="1" x14ac:dyDescent="0.25">
      <c r="A627" s="1">
        <f>A612*IF(COUNTA([1]summary!$H$72:$H$81)=0,1,0)</f>
        <v>0</v>
      </c>
      <c r="B627" s="6"/>
      <c r="C627" s="169" t="str">
        <f>$C$78</f>
        <v>Týmto zároveň potvrdzujeme, že nami predložená ponuka zodpovedá cenám obvyklým v danom mieste a čase.</v>
      </c>
      <c r="D627" s="169"/>
      <c r="E627" s="169"/>
      <c r="F627" s="169"/>
      <c r="G627" s="169"/>
      <c r="H627" s="169"/>
      <c r="I627" s="169"/>
      <c r="J627" s="169"/>
    </row>
    <row r="628" spans="1:13" customFormat="1" hidden="1" x14ac:dyDescent="0.25">
      <c r="A628" s="1">
        <f>A627</f>
        <v>0</v>
      </c>
      <c r="B628" s="6"/>
    </row>
    <row r="629" spans="1:13" customFormat="1" hidden="1" x14ac:dyDescent="0.25">
      <c r="A629" s="1">
        <f>A627</f>
        <v>0</v>
      </c>
      <c r="B629" s="6"/>
    </row>
    <row r="630" spans="1:13" customFormat="1" hidden="1" x14ac:dyDescent="0.25">
      <c r="A630" s="1">
        <f>A612*IF([1]summary!$F$12='Príloha č. 2'!M630,1,0)</f>
        <v>0</v>
      </c>
      <c r="B630" s="121" t="s">
        <v>72</v>
      </c>
      <c r="C630" s="121"/>
      <c r="D630" s="121"/>
      <c r="E630" s="121"/>
      <c r="F630" s="121"/>
      <c r="G630" s="121"/>
      <c r="H630" s="121"/>
      <c r="I630" s="121"/>
      <c r="J630" s="121"/>
      <c r="K630" s="121"/>
      <c r="M630" s="4" t="s">
        <v>73</v>
      </c>
    </row>
    <row r="631" spans="1:13" customFormat="1" hidden="1" x14ac:dyDescent="0.25">
      <c r="A631" s="1">
        <f>A630</f>
        <v>0</v>
      </c>
      <c r="B631" s="6"/>
    </row>
    <row r="632" spans="1:13" customFormat="1" ht="15" hidden="1" customHeight="1" x14ac:dyDescent="0.25">
      <c r="A632" s="1">
        <f>A630</f>
        <v>0</v>
      </c>
      <c r="B632" s="122" t="s">
        <v>74</v>
      </c>
      <c r="C632" s="122"/>
      <c r="D632" s="122"/>
      <c r="E632" s="122"/>
      <c r="F632" s="122"/>
      <c r="G632" s="122"/>
      <c r="H632" s="122"/>
      <c r="I632" s="122"/>
      <c r="J632" s="122"/>
      <c r="K632" s="122"/>
    </row>
    <row r="633" spans="1:13" customFormat="1" hidden="1" x14ac:dyDescent="0.25">
      <c r="A633" s="1">
        <f>A630</f>
        <v>0</v>
      </c>
      <c r="B633" s="6"/>
    </row>
    <row r="634" spans="1:13" customFormat="1" hidden="1" x14ac:dyDescent="0.25">
      <c r="A634" s="1">
        <f>A630</f>
        <v>0</v>
      </c>
      <c r="B634" s="6"/>
    </row>
    <row r="635" spans="1:13" customFormat="1" hidden="1" x14ac:dyDescent="0.25">
      <c r="A635" s="1">
        <f>A636</f>
        <v>0</v>
      </c>
      <c r="B635" s="6"/>
    </row>
    <row r="636" spans="1:13" customFormat="1" hidden="1" x14ac:dyDescent="0.25">
      <c r="A636" s="1">
        <f>A612*IF(COUNTA([1]summary!$H$72:$H$81)=0,IF([1]summary!$J$20="všetky predmety spolu",0,1),IF([1]summary!$E$58="cenové ponuky komplexne",0,1))</f>
        <v>0</v>
      </c>
      <c r="B636" s="6"/>
      <c r="C636" s="28" t="s">
        <v>75</v>
      </c>
      <c r="D636" s="29"/>
    </row>
    <row r="637" spans="1:13" s="30" customFormat="1" hidden="1" x14ac:dyDescent="0.25">
      <c r="A637" s="1">
        <f>A636</f>
        <v>0</v>
      </c>
      <c r="C637" s="28"/>
    </row>
    <row r="638" spans="1:13" s="30" customFormat="1" ht="15" hidden="1" customHeight="1" x14ac:dyDescent="0.25">
      <c r="A638" s="1">
        <f>A636</f>
        <v>0</v>
      </c>
      <c r="C638" s="28" t="s">
        <v>76</v>
      </c>
      <c r="D638" s="29"/>
      <c r="G638" s="31"/>
      <c r="H638" s="31"/>
      <c r="I638" s="31"/>
      <c r="J638" s="31"/>
      <c r="K638" s="31"/>
    </row>
    <row r="639" spans="1:13" s="30" customFormat="1" hidden="1" x14ac:dyDescent="0.25">
      <c r="A639" s="1">
        <f>A636</f>
        <v>0</v>
      </c>
      <c r="F639" s="32"/>
      <c r="G639" s="123" t="str">
        <f>"podpis a pečiatka "&amp;IF(COUNTA([1]summary!$H$72:$H$81)=0,"navrhovateľa","dodávateľa")</f>
        <v>podpis a pečiatka navrhovateľa</v>
      </c>
      <c r="H639" s="123"/>
      <c r="I639" s="123"/>
      <c r="J639" s="123"/>
      <c r="K639" s="123"/>
    </row>
    <row r="640" spans="1:13" s="30" customFormat="1" hidden="1" x14ac:dyDescent="0.25">
      <c r="A640" s="1">
        <f>A636</f>
        <v>0</v>
      </c>
      <c r="F640" s="32"/>
      <c r="G640" s="33"/>
      <c r="H640" s="33"/>
      <c r="I640" s="33"/>
      <c r="J640" s="33"/>
      <c r="K640" s="33"/>
    </row>
    <row r="641" spans="1:13" customFormat="1" ht="15" hidden="1" customHeight="1" x14ac:dyDescent="0.25">
      <c r="A641" s="1">
        <f>A636*IF(COUNTA([1]summary!$H$72:$H$81)=0,1,0)</f>
        <v>0</v>
      </c>
      <c r="B641" s="124" t="s">
        <v>77</v>
      </c>
      <c r="C641" s="124"/>
      <c r="D641" s="124"/>
      <c r="E641" s="124"/>
      <c r="F641" s="124"/>
      <c r="G641" s="124"/>
      <c r="H641" s="124"/>
      <c r="I641" s="124"/>
      <c r="J641" s="124"/>
      <c r="K641" s="124"/>
      <c r="L641" s="34"/>
    </row>
    <row r="642" spans="1:13" customFormat="1" hidden="1" x14ac:dyDescent="0.25">
      <c r="A642" s="1">
        <f>A641</f>
        <v>0</v>
      </c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34"/>
    </row>
    <row r="643" spans="1:13" customFormat="1" ht="15" hidden="1" customHeight="1" x14ac:dyDescent="0.25">
      <c r="A643" s="1">
        <f>A636*IF(A641=1,0,1)</f>
        <v>0</v>
      </c>
      <c r="B643" s="124" t="s">
        <v>78</v>
      </c>
      <c r="C643" s="124"/>
      <c r="D643" s="124"/>
      <c r="E643" s="124"/>
      <c r="F643" s="124"/>
      <c r="G643" s="124"/>
      <c r="H643" s="124"/>
      <c r="I643" s="124"/>
      <c r="J643" s="124"/>
      <c r="K643" s="124"/>
      <c r="L643" s="34"/>
    </row>
    <row r="644" spans="1:13" customFormat="1" hidden="1" x14ac:dyDescent="0.25">
      <c r="A644" s="1">
        <f>A643</f>
        <v>0</v>
      </c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34"/>
    </row>
    <row r="645" spans="1:13" s="1" customFormat="1" ht="21" hidden="1" x14ac:dyDescent="0.25">
      <c r="A645" s="1">
        <f>A667*A636*IF(J645="",0,1)</f>
        <v>0</v>
      </c>
      <c r="B645" s="2"/>
      <c r="C645" s="3"/>
      <c r="D645" s="3"/>
      <c r="E645" s="3"/>
      <c r="F645" s="3"/>
      <c r="G645" s="3"/>
      <c r="H645" s="3"/>
      <c r="I645" s="3"/>
      <c r="J645" s="125" t="str">
        <f>$J$4</f>
        <v xml:space="preserve">Príloha č. 2: </v>
      </c>
      <c r="K645" s="125"/>
    </row>
    <row r="646" spans="1:13" s="1" customFormat="1" ht="23.25" hidden="1" customHeight="1" x14ac:dyDescent="0.25">
      <c r="A646" s="1">
        <f>A667*A636</f>
        <v>0</v>
      </c>
      <c r="B646" s="143" t="str">
        <f>$B$5</f>
        <v>Kúpna zmluva – Príloha č. 2:</v>
      </c>
      <c r="C646" s="143"/>
      <c r="D646" s="143"/>
      <c r="E646" s="143"/>
      <c r="F646" s="143"/>
      <c r="G646" s="143"/>
      <c r="H646" s="143"/>
      <c r="I646" s="143"/>
      <c r="J646" s="143"/>
      <c r="K646" s="143"/>
      <c r="M646" s="4"/>
    </row>
    <row r="647" spans="1:13" s="1" customFormat="1" hidden="1" x14ac:dyDescent="0.25">
      <c r="A647" s="1">
        <f>A667*A636</f>
        <v>0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M647" s="4"/>
    </row>
    <row r="648" spans="1:13" s="1" customFormat="1" ht="23.25" hidden="1" customHeight="1" x14ac:dyDescent="0.25">
      <c r="A648" s="1">
        <f>A667*A636</f>
        <v>0</v>
      </c>
      <c r="B648" s="143" t="str">
        <f>$B$7</f>
        <v>Cena dodávaného predmetu zákazky</v>
      </c>
      <c r="C648" s="143"/>
      <c r="D648" s="143"/>
      <c r="E648" s="143"/>
      <c r="F648" s="143"/>
      <c r="G648" s="143"/>
      <c r="H648" s="143"/>
      <c r="I648" s="143"/>
      <c r="J648" s="143"/>
      <c r="K648" s="143"/>
      <c r="M648" s="4"/>
    </row>
    <row r="649" spans="1:13" customFormat="1" hidden="1" x14ac:dyDescent="0.25">
      <c r="A649" s="1">
        <f>A667*A636</f>
        <v>0</v>
      </c>
      <c r="B649" s="6"/>
    </row>
    <row r="650" spans="1:13" customFormat="1" ht="15" hidden="1" customHeight="1" x14ac:dyDescent="0.25">
      <c r="A650" s="1">
        <f>A667*A636</f>
        <v>0</v>
      </c>
      <c r="B65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650" s="144"/>
      <c r="D650" s="144"/>
      <c r="E650" s="144"/>
      <c r="F650" s="144"/>
      <c r="G650" s="144"/>
      <c r="H650" s="144"/>
      <c r="I650" s="144"/>
      <c r="J650" s="144"/>
      <c r="K650" s="144"/>
    </row>
    <row r="651" spans="1:13" customFormat="1" hidden="1" x14ac:dyDescent="0.25">
      <c r="A651" s="1">
        <f>A667*A636</f>
        <v>0</v>
      </c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</row>
    <row r="652" spans="1:13" customFormat="1" hidden="1" x14ac:dyDescent="0.25">
      <c r="A652" s="1">
        <f>A667*A636</f>
        <v>0</v>
      </c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</row>
    <row r="653" spans="1:13" customFormat="1" hidden="1" x14ac:dyDescent="0.25">
      <c r="A653" s="1">
        <f>A667*A636</f>
        <v>0</v>
      </c>
      <c r="B653" s="6"/>
    </row>
    <row r="654" spans="1:13" s="1" customFormat="1" ht="19.5" hidden="1" customHeight="1" thickBot="1" x14ac:dyDescent="0.3">
      <c r="A654" s="1">
        <f>A667*A636</f>
        <v>0</v>
      </c>
      <c r="C654" s="145" t="str">
        <f>"Identifikačné údaje "&amp;IF(COUNTA([1]summary!$H$72:$H$81)=0,"navrhovateľa:","dodávateľa:")</f>
        <v>Identifikačné údaje navrhovateľa:</v>
      </c>
      <c r="D654" s="146"/>
      <c r="E654" s="146"/>
      <c r="F654" s="146"/>
      <c r="G654" s="147"/>
    </row>
    <row r="655" spans="1:13" s="1" customFormat="1" ht="19.5" hidden="1" customHeight="1" x14ac:dyDescent="0.25">
      <c r="A655" s="1">
        <f>A667*A636</f>
        <v>0</v>
      </c>
      <c r="C655" s="148" t="s">
        <v>2</v>
      </c>
      <c r="D655" s="149"/>
      <c r="E655" s="102"/>
      <c r="F655" s="103"/>
      <c r="G655" s="104"/>
    </row>
    <row r="656" spans="1:13" s="1" customFormat="1" ht="39" hidden="1" customHeight="1" x14ac:dyDescent="0.25">
      <c r="A656" s="1">
        <f>A667*A636</f>
        <v>0</v>
      </c>
      <c r="C656" s="139" t="s">
        <v>3</v>
      </c>
      <c r="D656" s="140"/>
      <c r="E656" s="89"/>
      <c r="F656" s="90"/>
      <c r="G656" s="91"/>
    </row>
    <row r="657" spans="1:11" s="1" customFormat="1" ht="19.5" hidden="1" customHeight="1" x14ac:dyDescent="0.25">
      <c r="A657" s="1">
        <f>A667*A636</f>
        <v>0</v>
      </c>
      <c r="C657" s="141" t="s">
        <v>4</v>
      </c>
      <c r="D657" s="142"/>
      <c r="E657" s="89"/>
      <c r="F657" s="90"/>
      <c r="G657" s="91"/>
    </row>
    <row r="658" spans="1:11" s="1" customFormat="1" ht="19.5" hidden="1" customHeight="1" x14ac:dyDescent="0.25">
      <c r="A658" s="1">
        <f>A667*A636</f>
        <v>0</v>
      </c>
      <c r="C658" s="141" t="s">
        <v>5</v>
      </c>
      <c r="D658" s="142"/>
      <c r="E658" s="89"/>
      <c r="F658" s="90"/>
      <c r="G658" s="91"/>
    </row>
    <row r="659" spans="1:11" s="1" customFormat="1" ht="19.5" hidden="1" customHeight="1" x14ac:dyDescent="0.25">
      <c r="A659" s="1">
        <f>A667*A636</f>
        <v>0</v>
      </c>
      <c r="C659" s="141" t="s">
        <v>6</v>
      </c>
      <c r="D659" s="142"/>
      <c r="E659" s="89"/>
      <c r="F659" s="90"/>
      <c r="G659" s="91"/>
    </row>
    <row r="660" spans="1:11" s="1" customFormat="1" ht="19.5" hidden="1" customHeight="1" x14ac:dyDescent="0.25">
      <c r="A660" s="1">
        <f>A667*A636</f>
        <v>0</v>
      </c>
      <c r="C660" s="141" t="s">
        <v>7</v>
      </c>
      <c r="D660" s="142"/>
      <c r="E660" s="89"/>
      <c r="F660" s="90"/>
      <c r="G660" s="91"/>
    </row>
    <row r="661" spans="1:11" s="1" customFormat="1" ht="19.5" hidden="1" customHeight="1" x14ac:dyDescent="0.25">
      <c r="A661" s="1">
        <f>A667*A636</f>
        <v>0</v>
      </c>
      <c r="C661" s="141" t="s">
        <v>8</v>
      </c>
      <c r="D661" s="142"/>
      <c r="E661" s="89"/>
      <c r="F661" s="90"/>
      <c r="G661" s="91"/>
    </row>
    <row r="662" spans="1:11" s="1" customFormat="1" ht="19.5" hidden="1" customHeight="1" x14ac:dyDescent="0.25">
      <c r="A662" s="1">
        <f>A667*A636</f>
        <v>0</v>
      </c>
      <c r="C662" s="141" t="s">
        <v>9</v>
      </c>
      <c r="D662" s="142"/>
      <c r="E662" s="89"/>
      <c r="F662" s="90"/>
      <c r="G662" s="91"/>
    </row>
    <row r="663" spans="1:11" s="1" customFormat="1" ht="19.5" hidden="1" customHeight="1" x14ac:dyDescent="0.25">
      <c r="A663" s="1">
        <f>A667*A636</f>
        <v>0</v>
      </c>
      <c r="C663" s="141" t="s">
        <v>10</v>
      </c>
      <c r="D663" s="142"/>
      <c r="E663" s="89"/>
      <c r="F663" s="90"/>
      <c r="G663" s="91"/>
    </row>
    <row r="664" spans="1:11" s="1" customFormat="1" ht="19.5" hidden="1" customHeight="1" thickBot="1" x14ac:dyDescent="0.3">
      <c r="A664" s="1">
        <f>A667*A636</f>
        <v>0</v>
      </c>
      <c r="C664" s="150" t="s">
        <v>11</v>
      </c>
      <c r="D664" s="151"/>
      <c r="E664" s="107"/>
      <c r="F664" s="108"/>
      <c r="G664" s="109"/>
    </row>
    <row r="665" spans="1:11" customFormat="1" hidden="1" x14ac:dyDescent="0.25">
      <c r="A665" s="1">
        <f>A667*A636</f>
        <v>0</v>
      </c>
      <c r="B665" s="6"/>
    </row>
    <row r="666" spans="1:11" customFormat="1" hidden="1" x14ac:dyDescent="0.25">
      <c r="A666" s="1">
        <f>A667*A636</f>
        <v>0</v>
      </c>
      <c r="B666" s="6"/>
    </row>
    <row r="667" spans="1:11" customFormat="1" hidden="1" x14ac:dyDescent="0.25">
      <c r="A667">
        <f>IF(D667&lt;&gt;"",1,0)</f>
        <v>0</v>
      </c>
      <c r="B667" s="162" t="s">
        <v>12</v>
      </c>
      <c r="C667" s="162"/>
      <c r="D667" s="163" t="str">
        <f>IF([1]summary!$B$48&lt;&gt;"",[1]summary!$B$48,"")</f>
        <v/>
      </c>
      <c r="E667" s="163"/>
      <c r="F667" s="163"/>
      <c r="G667" s="163"/>
      <c r="H667" s="163"/>
      <c r="I667" s="163"/>
      <c r="J667" s="163"/>
      <c r="K667" s="7"/>
    </row>
    <row r="668" spans="1:11" customFormat="1" hidden="1" x14ac:dyDescent="0.25">
      <c r="A668" s="1">
        <f>A667</f>
        <v>0</v>
      </c>
      <c r="B668" s="6"/>
    </row>
    <row r="669" spans="1:11" customFormat="1" ht="54.95" hidden="1" customHeight="1" thickBot="1" x14ac:dyDescent="0.3">
      <c r="A669" s="1">
        <f>A667</f>
        <v>0</v>
      </c>
      <c r="B669" s="164" t="s">
        <v>13</v>
      </c>
      <c r="C669" s="165"/>
      <c r="D669" s="166"/>
      <c r="E669" s="167" t="s">
        <v>14</v>
      </c>
      <c r="F669" s="168"/>
      <c r="G669" s="35" t="s">
        <v>15</v>
      </c>
      <c r="H669" s="36" t="s">
        <v>16</v>
      </c>
      <c r="I669" s="35" t="s">
        <v>17</v>
      </c>
      <c r="J669" s="37" t="s">
        <v>18</v>
      </c>
      <c r="K669" s="37" t="s">
        <v>19</v>
      </c>
    </row>
    <row r="670" spans="1:11" customFormat="1" ht="25.5" hidden="1" customHeight="1" x14ac:dyDescent="0.25">
      <c r="A670" s="1">
        <f>A667</f>
        <v>0</v>
      </c>
      <c r="B670" s="152" t="s">
        <v>79</v>
      </c>
      <c r="C670" s="153"/>
      <c r="D670" s="8"/>
      <c r="E670" s="117"/>
      <c r="F670" s="118"/>
      <c r="G670" s="38" t="s">
        <v>22</v>
      </c>
      <c r="H670" s="39"/>
      <c r="I670" s="10"/>
      <c r="J670" s="11" t="str">
        <f t="shared" ref="J670:J677" si="23">IF(AND(H670&lt;&gt;"",I670&lt;&gt;""),H670*I670,"")</f>
        <v/>
      </c>
      <c r="K670" s="11" t="str">
        <f t="shared" ref="K670:K677" si="24">IF(J670&lt;&gt;"",J670*1.2,"")</f>
        <v/>
      </c>
    </row>
    <row r="671" spans="1:11" customFormat="1" ht="25.5" hidden="1" customHeight="1" x14ac:dyDescent="0.25">
      <c r="A671" s="1">
        <f>A667</f>
        <v>0</v>
      </c>
      <c r="B671" s="154"/>
      <c r="C671" s="155"/>
      <c r="D671" s="12"/>
      <c r="E671" s="119"/>
      <c r="F671" s="120"/>
      <c r="G671" s="40" t="s">
        <v>22</v>
      </c>
      <c r="H671" s="41"/>
      <c r="I671" s="14"/>
      <c r="J671" s="15" t="str">
        <f t="shared" si="23"/>
        <v/>
      </c>
      <c r="K671" s="15" t="str">
        <f t="shared" si="24"/>
        <v/>
      </c>
    </row>
    <row r="672" spans="1:11" customFormat="1" ht="25.5" hidden="1" customHeight="1" thickBot="1" x14ac:dyDescent="0.3">
      <c r="A672" s="1">
        <f>A667</f>
        <v>0</v>
      </c>
      <c r="B672" s="156"/>
      <c r="C672" s="157"/>
      <c r="D672" s="16"/>
      <c r="E672" s="126"/>
      <c r="F672" s="127"/>
      <c r="G672" s="21" t="s">
        <v>22</v>
      </c>
      <c r="H672" s="22"/>
      <c r="I672" s="18"/>
      <c r="J672" s="19" t="str">
        <f t="shared" si="23"/>
        <v/>
      </c>
      <c r="K672" s="19" t="str">
        <f t="shared" si="24"/>
        <v/>
      </c>
    </row>
    <row r="673" spans="1:13" customFormat="1" ht="25.5" hidden="1" customHeight="1" x14ac:dyDescent="0.25">
      <c r="A673" s="1">
        <f>A667</f>
        <v>0</v>
      </c>
      <c r="B673" s="152" t="s">
        <v>80</v>
      </c>
      <c r="C673" s="153"/>
      <c r="D673" s="8"/>
      <c r="E673" s="117"/>
      <c r="F673" s="118"/>
      <c r="G673" s="38" t="s">
        <v>22</v>
      </c>
      <c r="H673" s="39"/>
      <c r="I673" s="10"/>
      <c r="J673" s="11" t="str">
        <f t="shared" si="23"/>
        <v/>
      </c>
      <c r="K673" s="11" t="str">
        <f t="shared" si="24"/>
        <v/>
      </c>
    </row>
    <row r="674" spans="1:13" customFormat="1" ht="25.5" hidden="1" customHeight="1" x14ac:dyDescent="0.25">
      <c r="A674" s="1">
        <f>A667</f>
        <v>0</v>
      </c>
      <c r="B674" s="154"/>
      <c r="C674" s="155"/>
      <c r="D674" s="12"/>
      <c r="E674" s="119"/>
      <c r="F674" s="120"/>
      <c r="G674" s="40" t="s">
        <v>22</v>
      </c>
      <c r="H674" s="41"/>
      <c r="I674" s="14"/>
      <c r="J674" s="15" t="str">
        <f t="shared" si="23"/>
        <v/>
      </c>
      <c r="K674" s="15" t="str">
        <f t="shared" si="24"/>
        <v/>
      </c>
    </row>
    <row r="675" spans="1:13" customFormat="1" ht="25.5" hidden="1" customHeight="1" thickBot="1" x14ac:dyDescent="0.3">
      <c r="A675" s="1">
        <f>A667</f>
        <v>0</v>
      </c>
      <c r="B675" s="156"/>
      <c r="C675" s="157"/>
      <c r="D675" s="16"/>
      <c r="E675" s="126"/>
      <c r="F675" s="127"/>
      <c r="G675" s="21" t="s">
        <v>22</v>
      </c>
      <c r="H675" s="22"/>
      <c r="I675" s="18"/>
      <c r="J675" s="19" t="str">
        <f t="shared" si="23"/>
        <v/>
      </c>
      <c r="K675" s="19" t="str">
        <f t="shared" si="24"/>
        <v/>
      </c>
    </row>
    <row r="676" spans="1:13" customFormat="1" ht="25.5" hidden="1" customHeight="1" x14ac:dyDescent="0.25">
      <c r="A676" s="1">
        <f>A667</f>
        <v>0</v>
      </c>
      <c r="B676" s="152" t="s">
        <v>65</v>
      </c>
      <c r="C676" s="153"/>
      <c r="D676" s="8" t="s">
        <v>66</v>
      </c>
      <c r="E676" s="158" t="s">
        <v>67</v>
      </c>
      <c r="F676" s="159"/>
      <c r="G676" s="38" t="s">
        <v>67</v>
      </c>
      <c r="H676" s="39"/>
      <c r="I676" s="10">
        <v>1</v>
      </c>
      <c r="J676" s="11" t="str">
        <f t="shared" si="23"/>
        <v/>
      </c>
      <c r="K676" s="11" t="str">
        <f t="shared" si="24"/>
        <v/>
      </c>
    </row>
    <row r="677" spans="1:13" customFormat="1" ht="25.5" hidden="1" customHeight="1" thickBot="1" x14ac:dyDescent="0.3">
      <c r="A677" s="1">
        <f>A667</f>
        <v>0</v>
      </c>
      <c r="B677" s="156"/>
      <c r="C677" s="157"/>
      <c r="D677" s="16" t="s">
        <v>68</v>
      </c>
      <c r="E677" s="160" t="s">
        <v>67</v>
      </c>
      <c r="F677" s="161"/>
      <c r="G677" s="21" t="s">
        <v>67</v>
      </c>
      <c r="H677" s="22"/>
      <c r="I677" s="18">
        <v>1</v>
      </c>
      <c r="J677" s="19" t="str">
        <f t="shared" si="23"/>
        <v/>
      </c>
      <c r="K677" s="19" t="str">
        <f t="shared" si="24"/>
        <v/>
      </c>
    </row>
    <row r="678" spans="1:13" customFormat="1" ht="25.5" hidden="1" customHeight="1" thickBot="1" x14ac:dyDescent="0.3">
      <c r="A678" s="1">
        <f>A667</f>
        <v>0</v>
      </c>
      <c r="B678" s="23"/>
      <c r="C678" s="24"/>
      <c r="D678" s="24"/>
      <c r="E678" s="24"/>
      <c r="F678" s="24"/>
      <c r="G678" s="24"/>
      <c r="H678" s="25"/>
      <c r="I678" s="25" t="s">
        <v>69</v>
      </c>
      <c r="J678" s="26" t="str">
        <f>IF(SUM(J670:J677)&gt;0,SUM(J670:J677),"")</f>
        <v/>
      </c>
      <c r="K678" s="26" t="str">
        <f>IF(SUM(K670:K677)&gt;0,SUM(K670:K677),"")</f>
        <v/>
      </c>
    </row>
    <row r="679" spans="1:13" customFormat="1" hidden="1" x14ac:dyDescent="0.25">
      <c r="A679" s="1">
        <f>A667</f>
        <v>0</v>
      </c>
      <c r="B679" s="27" t="s">
        <v>70</v>
      </c>
    </row>
    <row r="680" spans="1:13" customFormat="1" hidden="1" x14ac:dyDescent="0.25">
      <c r="A680" s="1">
        <f>A667</f>
        <v>0</v>
      </c>
      <c r="B680" s="6"/>
    </row>
    <row r="681" spans="1:13" customFormat="1" hidden="1" x14ac:dyDescent="0.25">
      <c r="A681" s="1">
        <f>A667</f>
        <v>0</v>
      </c>
      <c r="B681" s="6"/>
    </row>
    <row r="682" spans="1:13" customFormat="1" ht="15" hidden="1" customHeight="1" x14ac:dyDescent="0.25">
      <c r="A682" s="1">
        <f>A667*IF(COUNTA([1]summary!$H$72:$H$81)=0,1,0)</f>
        <v>0</v>
      </c>
      <c r="B682" s="6"/>
      <c r="C682" s="169" t="str">
        <f>$C$78</f>
        <v>Týmto zároveň potvrdzujeme, že nami predložená ponuka zodpovedá cenám obvyklým v danom mieste a čase.</v>
      </c>
      <c r="D682" s="169"/>
      <c r="E682" s="169"/>
      <c r="F682" s="169"/>
      <c r="G682" s="169"/>
      <c r="H682" s="169"/>
      <c r="I682" s="169"/>
      <c r="J682" s="169"/>
    </row>
    <row r="683" spans="1:13" customFormat="1" hidden="1" x14ac:dyDescent="0.25">
      <c r="A683" s="1">
        <f>A682</f>
        <v>0</v>
      </c>
      <c r="B683" s="6"/>
    </row>
    <row r="684" spans="1:13" customFormat="1" hidden="1" x14ac:dyDescent="0.25">
      <c r="A684" s="1">
        <f>A682</f>
        <v>0</v>
      </c>
      <c r="B684" s="6"/>
    </row>
    <row r="685" spans="1:13" customFormat="1" hidden="1" x14ac:dyDescent="0.25">
      <c r="A685" s="1">
        <f>A667*IF([1]summary!$F$12='Príloha č. 2'!M685,1,0)</f>
        <v>0</v>
      </c>
      <c r="B685" s="121" t="s">
        <v>72</v>
      </c>
      <c r="C685" s="121"/>
      <c r="D685" s="121"/>
      <c r="E685" s="121"/>
      <c r="F685" s="121"/>
      <c r="G685" s="121"/>
      <c r="H685" s="121"/>
      <c r="I685" s="121"/>
      <c r="J685" s="121"/>
      <c r="K685" s="121"/>
      <c r="M685" s="4" t="s">
        <v>73</v>
      </c>
    </row>
    <row r="686" spans="1:13" customFormat="1" hidden="1" x14ac:dyDescent="0.25">
      <c r="A686" s="1">
        <f>A685</f>
        <v>0</v>
      </c>
      <c r="B686" s="6"/>
    </row>
    <row r="687" spans="1:13" customFormat="1" ht="15" hidden="1" customHeight="1" x14ac:dyDescent="0.25">
      <c r="A687" s="1">
        <f>A685</f>
        <v>0</v>
      </c>
      <c r="B687" s="122" t="s">
        <v>74</v>
      </c>
      <c r="C687" s="122"/>
      <c r="D687" s="122"/>
      <c r="E687" s="122"/>
      <c r="F687" s="122"/>
      <c r="G687" s="122"/>
      <c r="H687" s="122"/>
      <c r="I687" s="122"/>
      <c r="J687" s="122"/>
      <c r="K687" s="122"/>
    </row>
    <row r="688" spans="1:13" customFormat="1" hidden="1" x14ac:dyDescent="0.25">
      <c r="A688" s="1">
        <f>A685</f>
        <v>0</v>
      </c>
      <c r="B688" s="6"/>
    </row>
    <row r="689" spans="1:13" customFormat="1" hidden="1" x14ac:dyDescent="0.25">
      <c r="A689" s="1">
        <f>A685</f>
        <v>0</v>
      </c>
      <c r="B689" s="6"/>
    </row>
    <row r="690" spans="1:13" customFormat="1" hidden="1" x14ac:dyDescent="0.25">
      <c r="A690" s="1">
        <f>A691</f>
        <v>0</v>
      </c>
      <c r="B690" s="6"/>
    </row>
    <row r="691" spans="1:13" customFormat="1" hidden="1" x14ac:dyDescent="0.25">
      <c r="A691" s="1">
        <f>A667*IF(COUNTA([1]summary!$H$72:$H$81)=0,IF([1]summary!$J$20="všetky predmety spolu",0,1),IF([1]summary!$E$58="cenové ponuky komplexne",0,1))</f>
        <v>0</v>
      </c>
      <c r="B691" s="6"/>
      <c r="C691" s="28" t="s">
        <v>75</v>
      </c>
      <c r="D691" s="29"/>
    </row>
    <row r="692" spans="1:13" s="30" customFormat="1" hidden="1" x14ac:dyDescent="0.25">
      <c r="A692" s="1">
        <f>A691</f>
        <v>0</v>
      </c>
      <c r="C692" s="28"/>
    </row>
    <row r="693" spans="1:13" s="30" customFormat="1" ht="15" hidden="1" customHeight="1" x14ac:dyDescent="0.25">
      <c r="A693" s="1">
        <f>A691</f>
        <v>0</v>
      </c>
      <c r="C693" s="28" t="s">
        <v>76</v>
      </c>
      <c r="D693" s="29"/>
      <c r="G693" s="31"/>
      <c r="H693" s="31"/>
      <c r="I693" s="31"/>
      <c r="J693" s="31"/>
      <c r="K693" s="31"/>
    </row>
    <row r="694" spans="1:13" s="30" customFormat="1" hidden="1" x14ac:dyDescent="0.25">
      <c r="A694" s="1">
        <f>A691</f>
        <v>0</v>
      </c>
      <c r="F694" s="32"/>
      <c r="G694" s="123" t="str">
        <f>"podpis a pečiatka "&amp;IF(COUNTA([1]summary!$H$72:$H$81)=0,"navrhovateľa","dodávateľa")</f>
        <v>podpis a pečiatka navrhovateľa</v>
      </c>
      <c r="H694" s="123"/>
      <c r="I694" s="123"/>
      <c r="J694" s="123"/>
      <c r="K694" s="123"/>
    </row>
    <row r="695" spans="1:13" s="30" customFormat="1" hidden="1" x14ac:dyDescent="0.25">
      <c r="A695" s="1">
        <f>A691</f>
        <v>0</v>
      </c>
      <c r="F695" s="32"/>
      <c r="G695" s="33"/>
      <c r="H695" s="33"/>
      <c r="I695" s="33"/>
      <c r="J695" s="33"/>
      <c r="K695" s="33"/>
    </row>
    <row r="696" spans="1:13" customFormat="1" ht="15" hidden="1" customHeight="1" x14ac:dyDescent="0.25">
      <c r="A696" s="1">
        <f>A691*IF(COUNTA([1]summary!$H$72:$H$81)=0,1,0)</f>
        <v>0</v>
      </c>
      <c r="B696" s="124" t="s">
        <v>77</v>
      </c>
      <c r="C696" s="124"/>
      <c r="D696" s="124"/>
      <c r="E696" s="124"/>
      <c r="F696" s="124"/>
      <c r="G696" s="124"/>
      <c r="H696" s="124"/>
      <c r="I696" s="124"/>
      <c r="J696" s="124"/>
      <c r="K696" s="124"/>
      <c r="L696" s="34"/>
    </row>
    <row r="697" spans="1:13" customFormat="1" hidden="1" x14ac:dyDescent="0.25">
      <c r="A697" s="1">
        <f>A696</f>
        <v>0</v>
      </c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34"/>
    </row>
    <row r="698" spans="1:13" customFormat="1" ht="15" hidden="1" customHeight="1" x14ac:dyDescent="0.25">
      <c r="A698" s="1">
        <f>A691*IF(A696=1,0,1)</f>
        <v>0</v>
      </c>
      <c r="B698" s="124" t="s">
        <v>78</v>
      </c>
      <c r="C698" s="124"/>
      <c r="D698" s="124"/>
      <c r="E698" s="124"/>
      <c r="F698" s="124"/>
      <c r="G698" s="124"/>
      <c r="H698" s="124"/>
      <c r="I698" s="124"/>
      <c r="J698" s="124"/>
      <c r="K698" s="124"/>
      <c r="L698" s="34"/>
    </row>
    <row r="699" spans="1:13" customFormat="1" hidden="1" x14ac:dyDescent="0.25">
      <c r="A699" s="1">
        <f>A698</f>
        <v>0</v>
      </c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34"/>
    </row>
    <row r="700" spans="1:13" s="1" customFormat="1" ht="21" hidden="1" x14ac:dyDescent="0.25">
      <c r="A700" s="1">
        <f>A722*A691*IF(J700="",0,1)</f>
        <v>0</v>
      </c>
      <c r="B700" s="2"/>
      <c r="C700" s="3"/>
      <c r="D700" s="3"/>
      <c r="E700" s="3"/>
      <c r="F700" s="3"/>
      <c r="G700" s="3"/>
      <c r="H700" s="3"/>
      <c r="I700" s="3"/>
      <c r="J700" s="125" t="str">
        <f>$J$4</f>
        <v xml:space="preserve">Príloha č. 2: </v>
      </c>
      <c r="K700" s="125"/>
    </row>
    <row r="701" spans="1:13" s="1" customFormat="1" ht="23.25" hidden="1" customHeight="1" x14ac:dyDescent="0.25">
      <c r="A701" s="1">
        <f>A722*A691</f>
        <v>0</v>
      </c>
      <c r="B701" s="143" t="str">
        <f>$B$5</f>
        <v>Kúpna zmluva – Príloha č. 2:</v>
      </c>
      <c r="C701" s="143"/>
      <c r="D701" s="143"/>
      <c r="E701" s="143"/>
      <c r="F701" s="143"/>
      <c r="G701" s="143"/>
      <c r="H701" s="143"/>
      <c r="I701" s="143"/>
      <c r="J701" s="143"/>
      <c r="K701" s="143"/>
      <c r="M701" s="4"/>
    </row>
    <row r="702" spans="1:13" s="1" customFormat="1" hidden="1" x14ac:dyDescent="0.25">
      <c r="A702" s="1">
        <f>A722*A691</f>
        <v>0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M702" s="4"/>
    </row>
    <row r="703" spans="1:13" s="1" customFormat="1" ht="23.25" hidden="1" customHeight="1" x14ac:dyDescent="0.25">
      <c r="A703" s="1">
        <f>A722*A691</f>
        <v>0</v>
      </c>
      <c r="B703" s="143" t="str">
        <f>$B$7</f>
        <v>Cena dodávaného predmetu zákazky</v>
      </c>
      <c r="C703" s="143"/>
      <c r="D703" s="143"/>
      <c r="E703" s="143"/>
      <c r="F703" s="143"/>
      <c r="G703" s="143"/>
      <c r="H703" s="143"/>
      <c r="I703" s="143"/>
      <c r="J703" s="143"/>
      <c r="K703" s="143"/>
      <c r="M703" s="4"/>
    </row>
    <row r="704" spans="1:13" customFormat="1" hidden="1" x14ac:dyDescent="0.25">
      <c r="A704" s="1">
        <f>A722*A691</f>
        <v>0</v>
      </c>
      <c r="B704" s="6"/>
    </row>
    <row r="705" spans="1:11" customFormat="1" ht="15" hidden="1" customHeight="1" x14ac:dyDescent="0.25">
      <c r="A705" s="1">
        <f>A722*A691</f>
        <v>0</v>
      </c>
      <c r="B70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705" s="144"/>
      <c r="D705" s="144"/>
      <c r="E705" s="144"/>
      <c r="F705" s="144"/>
      <c r="G705" s="144"/>
      <c r="H705" s="144"/>
      <c r="I705" s="144"/>
      <c r="J705" s="144"/>
      <c r="K705" s="144"/>
    </row>
    <row r="706" spans="1:11" customFormat="1" hidden="1" x14ac:dyDescent="0.25">
      <c r="A706" s="1">
        <f>A722*A691</f>
        <v>0</v>
      </c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</row>
    <row r="707" spans="1:11" customFormat="1" hidden="1" x14ac:dyDescent="0.25">
      <c r="A707" s="1">
        <f>A722*A691</f>
        <v>0</v>
      </c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</row>
    <row r="708" spans="1:11" customFormat="1" hidden="1" x14ac:dyDescent="0.25">
      <c r="A708" s="1">
        <f>A722*A691</f>
        <v>0</v>
      </c>
      <c r="B708" s="6"/>
    </row>
    <row r="709" spans="1:11" s="1" customFormat="1" ht="19.5" hidden="1" customHeight="1" thickBot="1" x14ac:dyDescent="0.3">
      <c r="A709" s="1">
        <f>A722*A691</f>
        <v>0</v>
      </c>
      <c r="C709" s="177" t="str">
        <f>"Identifikačné údaje "&amp;IF(COUNTA([1]summary!$H$72:$H$81)=0,"navrhovateľa:","dodávateľa:")</f>
        <v>Identifikačné údaje navrhovateľa:</v>
      </c>
      <c r="D709" s="178"/>
      <c r="E709" s="178"/>
      <c r="F709" s="178"/>
      <c r="G709" s="179"/>
    </row>
    <row r="710" spans="1:11" s="1" customFormat="1" ht="19.5" hidden="1" customHeight="1" x14ac:dyDescent="0.25">
      <c r="A710" s="1">
        <f>A722*A691</f>
        <v>0</v>
      </c>
      <c r="C710" s="180" t="s">
        <v>2</v>
      </c>
      <c r="D710" s="181"/>
      <c r="E710" s="182"/>
      <c r="F710" s="183"/>
      <c r="G710" s="184"/>
    </row>
    <row r="711" spans="1:11" s="1" customFormat="1" ht="39" hidden="1" customHeight="1" x14ac:dyDescent="0.25">
      <c r="A711" s="1">
        <f>A722*A691</f>
        <v>0</v>
      </c>
      <c r="C711" s="170" t="s">
        <v>3</v>
      </c>
      <c r="D711" s="171"/>
      <c r="E711" s="172"/>
      <c r="F711" s="173"/>
      <c r="G711" s="174"/>
    </row>
    <row r="712" spans="1:11" s="1" customFormat="1" ht="19.5" hidden="1" customHeight="1" x14ac:dyDescent="0.25">
      <c r="A712" s="1">
        <f>A722*A691</f>
        <v>0</v>
      </c>
      <c r="C712" s="175" t="s">
        <v>4</v>
      </c>
      <c r="D712" s="176"/>
      <c r="E712" s="172"/>
      <c r="F712" s="173"/>
      <c r="G712" s="174"/>
    </row>
    <row r="713" spans="1:11" s="1" customFormat="1" ht="19.5" hidden="1" customHeight="1" x14ac:dyDescent="0.25">
      <c r="A713" s="1">
        <f>A722*A691</f>
        <v>0</v>
      </c>
      <c r="C713" s="175" t="s">
        <v>5</v>
      </c>
      <c r="D713" s="176"/>
      <c r="E713" s="172"/>
      <c r="F713" s="173"/>
      <c r="G713" s="174"/>
    </row>
    <row r="714" spans="1:11" s="1" customFormat="1" ht="19.5" hidden="1" customHeight="1" x14ac:dyDescent="0.25">
      <c r="A714" s="1">
        <f>A722*A691</f>
        <v>0</v>
      </c>
      <c r="C714" s="175" t="s">
        <v>6</v>
      </c>
      <c r="D714" s="176"/>
      <c r="E714" s="172"/>
      <c r="F714" s="173"/>
      <c r="G714" s="174"/>
    </row>
    <row r="715" spans="1:11" s="1" customFormat="1" ht="19.5" hidden="1" customHeight="1" x14ac:dyDescent="0.25">
      <c r="A715" s="1">
        <f>A722*A691</f>
        <v>0</v>
      </c>
      <c r="C715" s="175" t="s">
        <v>7</v>
      </c>
      <c r="D715" s="176"/>
      <c r="E715" s="172"/>
      <c r="F715" s="173"/>
      <c r="G715" s="174"/>
    </row>
    <row r="716" spans="1:11" s="1" customFormat="1" ht="19.5" hidden="1" customHeight="1" x14ac:dyDescent="0.25">
      <c r="A716" s="1">
        <f>A722*A691</f>
        <v>0</v>
      </c>
      <c r="C716" s="175" t="s">
        <v>8</v>
      </c>
      <c r="D716" s="176"/>
      <c r="E716" s="172"/>
      <c r="F716" s="173"/>
      <c r="G716" s="174"/>
    </row>
    <row r="717" spans="1:11" s="1" customFormat="1" ht="19.5" hidden="1" customHeight="1" x14ac:dyDescent="0.25">
      <c r="A717" s="1">
        <f>A722*A691</f>
        <v>0</v>
      </c>
      <c r="C717" s="175" t="s">
        <v>9</v>
      </c>
      <c r="D717" s="176"/>
      <c r="E717" s="172"/>
      <c r="F717" s="173"/>
      <c r="G717" s="174"/>
    </row>
    <row r="718" spans="1:11" s="1" customFormat="1" ht="19.5" hidden="1" customHeight="1" x14ac:dyDescent="0.25">
      <c r="A718" s="1">
        <f>A722*A691</f>
        <v>0</v>
      </c>
      <c r="C718" s="175" t="s">
        <v>10</v>
      </c>
      <c r="D718" s="176"/>
      <c r="E718" s="172"/>
      <c r="F718" s="173"/>
      <c r="G718" s="174"/>
    </row>
    <row r="719" spans="1:11" s="1" customFormat="1" ht="19.5" hidden="1" customHeight="1" thickBot="1" x14ac:dyDescent="0.3">
      <c r="A719" s="1">
        <f>A722*A691</f>
        <v>0</v>
      </c>
      <c r="C719" s="185" t="s">
        <v>11</v>
      </c>
      <c r="D719" s="186"/>
      <c r="E719" s="187"/>
      <c r="F719" s="188"/>
      <c r="G719" s="189"/>
    </row>
    <row r="720" spans="1:11" customFormat="1" hidden="1" x14ac:dyDescent="0.25">
      <c r="A720" s="1">
        <f>A722*A691</f>
        <v>0</v>
      </c>
      <c r="B720" s="6"/>
    </row>
    <row r="721" spans="1:11" customFormat="1" hidden="1" x14ac:dyDescent="0.25">
      <c r="A721" s="1">
        <f>A722*A691</f>
        <v>0</v>
      </c>
      <c r="B721" s="6"/>
    </row>
    <row r="722" spans="1:11" customFormat="1" hidden="1" x14ac:dyDescent="0.25">
      <c r="A722">
        <f>IF(D722&lt;&gt;"",1,0)</f>
        <v>0</v>
      </c>
      <c r="B722" s="162" t="s">
        <v>12</v>
      </c>
      <c r="C722" s="162"/>
      <c r="D722" s="163" t="str">
        <f>IF([1]summary!$B$49&lt;&gt;"",[1]summary!$B$49,"")</f>
        <v/>
      </c>
      <c r="E722" s="163"/>
      <c r="F722" s="163"/>
      <c r="G722" s="163"/>
      <c r="H722" s="163"/>
      <c r="I722" s="163"/>
      <c r="J722" s="163"/>
      <c r="K722" s="7"/>
    </row>
    <row r="723" spans="1:11" customFormat="1" hidden="1" x14ac:dyDescent="0.25">
      <c r="A723" s="1">
        <f>A722</f>
        <v>0</v>
      </c>
      <c r="B723" s="6"/>
    </row>
    <row r="724" spans="1:11" customFormat="1" ht="54.95" hidden="1" customHeight="1" thickBot="1" x14ac:dyDescent="0.3">
      <c r="A724" s="1">
        <f>A722</f>
        <v>0</v>
      </c>
      <c r="B724" s="164" t="s">
        <v>13</v>
      </c>
      <c r="C724" s="165"/>
      <c r="D724" s="166"/>
      <c r="E724" s="167" t="s">
        <v>14</v>
      </c>
      <c r="F724" s="168"/>
      <c r="G724" s="35" t="s">
        <v>15</v>
      </c>
      <c r="H724" s="36" t="s">
        <v>16</v>
      </c>
      <c r="I724" s="35" t="s">
        <v>17</v>
      </c>
      <c r="J724" s="37" t="s">
        <v>18</v>
      </c>
      <c r="K724" s="37" t="s">
        <v>19</v>
      </c>
    </row>
    <row r="725" spans="1:11" customFormat="1" ht="25.5" hidden="1" customHeight="1" x14ac:dyDescent="0.25">
      <c r="A725" s="1">
        <f>A722</f>
        <v>0</v>
      </c>
      <c r="B725" s="152" t="s">
        <v>79</v>
      </c>
      <c r="C725" s="153"/>
      <c r="D725" s="8"/>
      <c r="E725" s="190"/>
      <c r="F725" s="191"/>
      <c r="G725" s="38" t="s">
        <v>22</v>
      </c>
      <c r="H725" s="39"/>
      <c r="I725" s="10"/>
      <c r="J725" s="11" t="str">
        <f t="shared" ref="J725:J732" si="25">IF(AND(H725&lt;&gt;"",I725&lt;&gt;""),H725*I725,"")</f>
        <v/>
      </c>
      <c r="K725" s="11" t="str">
        <f t="shared" ref="K725:K732" si="26">IF(J725&lt;&gt;"",J725*1.2,"")</f>
        <v/>
      </c>
    </row>
    <row r="726" spans="1:11" customFormat="1" ht="25.5" hidden="1" customHeight="1" x14ac:dyDescent="0.25">
      <c r="A726" s="1">
        <f>A722</f>
        <v>0</v>
      </c>
      <c r="B726" s="154"/>
      <c r="C726" s="155"/>
      <c r="D726" s="12"/>
      <c r="E726" s="192"/>
      <c r="F726" s="193"/>
      <c r="G726" s="40" t="s">
        <v>22</v>
      </c>
      <c r="H726" s="41"/>
      <c r="I726" s="14"/>
      <c r="J726" s="15" t="str">
        <f t="shared" si="25"/>
        <v/>
      </c>
      <c r="K726" s="15" t="str">
        <f t="shared" si="26"/>
        <v/>
      </c>
    </row>
    <row r="727" spans="1:11" customFormat="1" ht="25.5" hidden="1" customHeight="1" thickBot="1" x14ac:dyDescent="0.3">
      <c r="A727" s="1">
        <f>A722</f>
        <v>0</v>
      </c>
      <c r="B727" s="156"/>
      <c r="C727" s="157"/>
      <c r="D727" s="16"/>
      <c r="E727" s="194"/>
      <c r="F727" s="195"/>
      <c r="G727" s="21" t="s">
        <v>22</v>
      </c>
      <c r="H727" s="22"/>
      <c r="I727" s="18"/>
      <c r="J727" s="19" t="str">
        <f t="shared" si="25"/>
        <v/>
      </c>
      <c r="K727" s="19" t="str">
        <f t="shared" si="26"/>
        <v/>
      </c>
    </row>
    <row r="728" spans="1:11" customFormat="1" ht="25.5" hidden="1" customHeight="1" x14ac:dyDescent="0.25">
      <c r="A728" s="1">
        <f>A722</f>
        <v>0</v>
      </c>
      <c r="B728" s="152" t="s">
        <v>80</v>
      </c>
      <c r="C728" s="153"/>
      <c r="D728" s="8"/>
      <c r="E728" s="190"/>
      <c r="F728" s="191"/>
      <c r="G728" s="38" t="s">
        <v>22</v>
      </c>
      <c r="H728" s="39"/>
      <c r="I728" s="10"/>
      <c r="J728" s="11" t="str">
        <f t="shared" si="25"/>
        <v/>
      </c>
      <c r="K728" s="11" t="str">
        <f t="shared" si="26"/>
        <v/>
      </c>
    </row>
    <row r="729" spans="1:11" customFormat="1" ht="25.5" hidden="1" customHeight="1" x14ac:dyDescent="0.25">
      <c r="A729" s="1">
        <f>A722</f>
        <v>0</v>
      </c>
      <c r="B729" s="154"/>
      <c r="C729" s="155"/>
      <c r="D729" s="12"/>
      <c r="E729" s="192"/>
      <c r="F729" s="193"/>
      <c r="G729" s="40" t="s">
        <v>22</v>
      </c>
      <c r="H729" s="41"/>
      <c r="I729" s="14"/>
      <c r="J729" s="15" t="str">
        <f t="shared" si="25"/>
        <v/>
      </c>
      <c r="K729" s="15" t="str">
        <f t="shared" si="26"/>
        <v/>
      </c>
    </row>
    <row r="730" spans="1:11" customFormat="1" ht="25.5" hidden="1" customHeight="1" thickBot="1" x14ac:dyDescent="0.3">
      <c r="A730" s="1">
        <f>A722</f>
        <v>0</v>
      </c>
      <c r="B730" s="156"/>
      <c r="C730" s="157"/>
      <c r="D730" s="16"/>
      <c r="E730" s="194"/>
      <c r="F730" s="195"/>
      <c r="G730" s="21" t="s">
        <v>22</v>
      </c>
      <c r="H730" s="22"/>
      <c r="I730" s="18"/>
      <c r="J730" s="19" t="str">
        <f t="shared" si="25"/>
        <v/>
      </c>
      <c r="K730" s="19" t="str">
        <f t="shared" si="26"/>
        <v/>
      </c>
    </row>
    <row r="731" spans="1:11" customFormat="1" ht="25.5" hidden="1" customHeight="1" x14ac:dyDescent="0.25">
      <c r="A731" s="1">
        <f>A722</f>
        <v>0</v>
      </c>
      <c r="B731" s="152" t="s">
        <v>65</v>
      </c>
      <c r="C731" s="153"/>
      <c r="D731" s="8" t="s">
        <v>66</v>
      </c>
      <c r="E731" s="196" t="s">
        <v>67</v>
      </c>
      <c r="F731" s="197"/>
      <c r="G731" s="38" t="s">
        <v>67</v>
      </c>
      <c r="H731" s="39"/>
      <c r="I731" s="10">
        <v>1</v>
      </c>
      <c r="J731" s="11" t="str">
        <f t="shared" si="25"/>
        <v/>
      </c>
      <c r="K731" s="11" t="str">
        <f t="shared" si="26"/>
        <v/>
      </c>
    </row>
    <row r="732" spans="1:11" customFormat="1" ht="25.5" hidden="1" customHeight="1" thickBot="1" x14ac:dyDescent="0.3">
      <c r="A732" s="1">
        <f>A722</f>
        <v>0</v>
      </c>
      <c r="B732" s="156"/>
      <c r="C732" s="157"/>
      <c r="D732" s="16" t="s">
        <v>68</v>
      </c>
      <c r="E732" s="198" t="s">
        <v>67</v>
      </c>
      <c r="F732" s="199"/>
      <c r="G732" s="21" t="s">
        <v>67</v>
      </c>
      <c r="H732" s="22"/>
      <c r="I732" s="18">
        <v>1</v>
      </c>
      <c r="J732" s="19" t="str">
        <f t="shared" si="25"/>
        <v/>
      </c>
      <c r="K732" s="19" t="str">
        <f t="shared" si="26"/>
        <v/>
      </c>
    </row>
    <row r="733" spans="1:11" customFormat="1" ht="25.5" hidden="1" customHeight="1" thickBot="1" x14ac:dyDescent="0.3">
      <c r="A733" s="1">
        <f>A722</f>
        <v>0</v>
      </c>
      <c r="B733" s="23"/>
      <c r="C733" s="24"/>
      <c r="D733" s="24"/>
      <c r="E733" s="24"/>
      <c r="F733" s="24"/>
      <c r="G733" s="24"/>
      <c r="H733" s="25"/>
      <c r="I733" s="25" t="s">
        <v>69</v>
      </c>
      <c r="J733" s="26" t="str">
        <f>IF(SUM(J725:J732)&gt;0,SUM(J725:J732),"")</f>
        <v/>
      </c>
      <c r="K733" s="26" t="str">
        <f>IF(SUM(K725:K732)&gt;0,SUM(K725:K732),"")</f>
        <v/>
      </c>
    </row>
    <row r="734" spans="1:11" customFormat="1" hidden="1" x14ac:dyDescent="0.25">
      <c r="A734" s="1">
        <f>A722</f>
        <v>0</v>
      </c>
      <c r="B734" s="27" t="s">
        <v>70</v>
      </c>
    </row>
    <row r="735" spans="1:11" customFormat="1" hidden="1" x14ac:dyDescent="0.25">
      <c r="A735" s="1">
        <f>A722</f>
        <v>0</v>
      </c>
      <c r="B735" s="6"/>
    </row>
    <row r="736" spans="1:11" customFormat="1" hidden="1" x14ac:dyDescent="0.25">
      <c r="A736" s="1">
        <f>A722</f>
        <v>0</v>
      </c>
      <c r="B736" s="6"/>
    </row>
    <row r="737" spans="1:13" customFormat="1" ht="15" hidden="1" customHeight="1" x14ac:dyDescent="0.25">
      <c r="A737" s="1">
        <f>A722*IF(COUNTA([1]summary!$H$72:$H$81)=0,1,0)</f>
        <v>0</v>
      </c>
      <c r="B737" s="6"/>
      <c r="C737" s="169" t="str">
        <f>$C$78</f>
        <v>Týmto zároveň potvrdzujeme, že nami predložená ponuka zodpovedá cenám obvyklým v danom mieste a čase.</v>
      </c>
      <c r="D737" s="169"/>
      <c r="E737" s="169"/>
      <c r="F737" s="169"/>
      <c r="G737" s="169"/>
      <c r="H737" s="169"/>
      <c r="I737" s="169"/>
      <c r="J737" s="169"/>
    </row>
    <row r="738" spans="1:13" customFormat="1" hidden="1" x14ac:dyDescent="0.25">
      <c r="A738" s="1">
        <f>A737</f>
        <v>0</v>
      </c>
      <c r="B738" s="6"/>
    </row>
    <row r="739" spans="1:13" customFormat="1" hidden="1" x14ac:dyDescent="0.25">
      <c r="A739" s="1">
        <f>A737</f>
        <v>0</v>
      </c>
      <c r="B739" s="6"/>
    </row>
    <row r="740" spans="1:13" customFormat="1" hidden="1" x14ac:dyDescent="0.25">
      <c r="A740" s="1">
        <f>A722*IF([1]summary!$F$12='Príloha č. 2'!M740,1,0)</f>
        <v>0</v>
      </c>
      <c r="B740" s="121" t="s">
        <v>72</v>
      </c>
      <c r="C740" s="121"/>
      <c r="D740" s="121"/>
      <c r="E740" s="121"/>
      <c r="F740" s="121"/>
      <c r="G740" s="121"/>
      <c r="H740" s="121"/>
      <c r="I740" s="121"/>
      <c r="J740" s="121"/>
      <c r="K740" s="121"/>
      <c r="M740" s="4" t="s">
        <v>73</v>
      </c>
    </row>
    <row r="741" spans="1:13" customFormat="1" hidden="1" x14ac:dyDescent="0.25">
      <c r="A741" s="1">
        <f>A740</f>
        <v>0</v>
      </c>
      <c r="B741" s="6"/>
    </row>
    <row r="742" spans="1:13" customFormat="1" ht="15" hidden="1" customHeight="1" x14ac:dyDescent="0.25">
      <c r="A742" s="1">
        <f>A740</f>
        <v>0</v>
      </c>
      <c r="B742" s="122" t="s">
        <v>74</v>
      </c>
      <c r="C742" s="122"/>
      <c r="D742" s="122"/>
      <c r="E742" s="122"/>
      <c r="F742" s="122"/>
      <c r="G742" s="122"/>
      <c r="H742" s="122"/>
      <c r="I742" s="122"/>
      <c r="J742" s="122"/>
      <c r="K742" s="122"/>
    </row>
    <row r="743" spans="1:13" customFormat="1" hidden="1" x14ac:dyDescent="0.25">
      <c r="A743" s="1">
        <f>A740</f>
        <v>0</v>
      </c>
      <c r="B743" s="6"/>
    </row>
    <row r="744" spans="1:13" customFormat="1" hidden="1" x14ac:dyDescent="0.25">
      <c r="A744" s="1">
        <f>A740</f>
        <v>0</v>
      </c>
      <c r="B744" s="6"/>
    </row>
    <row r="745" spans="1:13" customFormat="1" hidden="1" x14ac:dyDescent="0.25">
      <c r="A745" s="1">
        <f>A746</f>
        <v>0</v>
      </c>
      <c r="B745" s="6"/>
    </row>
    <row r="746" spans="1:13" customFormat="1" hidden="1" x14ac:dyDescent="0.25">
      <c r="A746" s="1">
        <f>A722*IF(COUNTA([1]summary!$H$72:$H$81)=0,IF([1]summary!$J$20="všetky predmety spolu",0,1),IF([1]summary!$E$58="cenové ponuky komplexne",0,1))</f>
        <v>0</v>
      </c>
      <c r="B746" s="6"/>
      <c r="C746" s="28" t="s">
        <v>75</v>
      </c>
      <c r="D746" s="29"/>
    </row>
    <row r="747" spans="1:13" s="30" customFormat="1" hidden="1" x14ac:dyDescent="0.25">
      <c r="A747" s="1">
        <f>A746</f>
        <v>0</v>
      </c>
      <c r="C747" s="28"/>
    </row>
    <row r="748" spans="1:13" s="30" customFormat="1" ht="15" hidden="1" customHeight="1" x14ac:dyDescent="0.25">
      <c r="A748" s="1">
        <f>A746</f>
        <v>0</v>
      </c>
      <c r="C748" s="28" t="s">
        <v>76</v>
      </c>
      <c r="D748" s="29"/>
      <c r="G748" s="31"/>
      <c r="H748" s="31"/>
      <c r="I748" s="31"/>
      <c r="J748" s="31"/>
      <c r="K748" s="31"/>
    </row>
    <row r="749" spans="1:13" s="30" customFormat="1" hidden="1" x14ac:dyDescent="0.25">
      <c r="A749" s="1">
        <f>A746</f>
        <v>0</v>
      </c>
      <c r="F749" s="32"/>
      <c r="G749" s="200" t="str">
        <f>"podpis a pečiatka "&amp;IF(COUNTA([1]summary!$H$72:$H$81)=0,"navrhovateľa","dodávateľa")</f>
        <v>podpis a pečiatka navrhovateľa</v>
      </c>
      <c r="H749" s="200"/>
      <c r="I749" s="200"/>
      <c r="J749" s="200"/>
      <c r="K749" s="200"/>
    </row>
    <row r="750" spans="1:13" s="30" customFormat="1" hidden="1" x14ac:dyDescent="0.25">
      <c r="A750" s="1">
        <f>A746</f>
        <v>0</v>
      </c>
      <c r="F750" s="32"/>
      <c r="G750" s="33"/>
      <c r="H750" s="33"/>
      <c r="I750" s="33"/>
      <c r="J750" s="33"/>
      <c r="K750" s="33"/>
    </row>
    <row r="751" spans="1:13" customFormat="1" ht="15" hidden="1" customHeight="1" x14ac:dyDescent="0.25">
      <c r="A751" s="1">
        <f>A746*IF(COUNTA([1]summary!$H$72:$H$81)=0,1,0)</f>
        <v>0</v>
      </c>
      <c r="B751" s="124" t="s">
        <v>77</v>
      </c>
      <c r="C751" s="124"/>
      <c r="D751" s="124"/>
      <c r="E751" s="124"/>
      <c r="F751" s="124"/>
      <c r="G751" s="124"/>
      <c r="H751" s="124"/>
      <c r="I751" s="124"/>
      <c r="J751" s="124"/>
      <c r="K751" s="124"/>
      <c r="L751" s="34"/>
    </row>
    <row r="752" spans="1:13" customFormat="1" hidden="1" x14ac:dyDescent="0.25">
      <c r="A752" s="1">
        <f>A751</f>
        <v>0</v>
      </c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34"/>
    </row>
    <row r="753" spans="1:13" customFormat="1" ht="15" hidden="1" customHeight="1" x14ac:dyDescent="0.25">
      <c r="A753" s="1">
        <f>A746*IF(A751=1,0,1)</f>
        <v>0</v>
      </c>
      <c r="B753" s="124" t="s">
        <v>78</v>
      </c>
      <c r="C753" s="124"/>
      <c r="D753" s="124"/>
      <c r="E753" s="124"/>
      <c r="F753" s="124"/>
      <c r="G753" s="124"/>
      <c r="H753" s="124"/>
      <c r="I753" s="124"/>
      <c r="J753" s="124"/>
      <c r="K753" s="124"/>
      <c r="L753" s="34"/>
    </row>
    <row r="754" spans="1:13" customFormat="1" hidden="1" x14ac:dyDescent="0.25">
      <c r="A754" s="1">
        <f>A753</f>
        <v>0</v>
      </c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34"/>
    </row>
    <row r="755" spans="1:13" s="1" customFormat="1" ht="21" hidden="1" x14ac:dyDescent="0.25">
      <c r="A755" s="1">
        <f>A777*A746*IF(J755="",0,1)</f>
        <v>0</v>
      </c>
      <c r="B755" s="2"/>
      <c r="C755" s="3"/>
      <c r="D755" s="3"/>
      <c r="E755" s="3"/>
      <c r="F755" s="3"/>
      <c r="G755" s="3"/>
      <c r="H755" s="3"/>
      <c r="I755" s="3"/>
      <c r="J755" s="125" t="str">
        <f>$J$4</f>
        <v xml:space="preserve">Príloha č. 2: </v>
      </c>
      <c r="K755" s="125"/>
    </row>
    <row r="756" spans="1:13" s="1" customFormat="1" ht="23.25" hidden="1" customHeight="1" x14ac:dyDescent="0.25">
      <c r="A756" s="1">
        <f>A777*A746</f>
        <v>0</v>
      </c>
      <c r="B756" s="143" t="str">
        <f>$B$5</f>
        <v>Kúpna zmluva – Príloha č. 2:</v>
      </c>
      <c r="C756" s="143"/>
      <c r="D756" s="143"/>
      <c r="E756" s="143"/>
      <c r="F756" s="143"/>
      <c r="G756" s="143"/>
      <c r="H756" s="143"/>
      <c r="I756" s="143"/>
      <c r="J756" s="143"/>
      <c r="K756" s="143"/>
      <c r="M756" s="4"/>
    </row>
    <row r="757" spans="1:13" s="1" customFormat="1" hidden="1" x14ac:dyDescent="0.25">
      <c r="A757" s="1">
        <f>A777*A746</f>
        <v>0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M757" s="4"/>
    </row>
    <row r="758" spans="1:13" s="1" customFormat="1" ht="23.25" hidden="1" customHeight="1" x14ac:dyDescent="0.25">
      <c r="A758" s="1">
        <f>A777*A746</f>
        <v>0</v>
      </c>
      <c r="B758" s="143" t="str">
        <f>$B$7</f>
        <v>Cena dodávaného predmetu zákazky</v>
      </c>
      <c r="C758" s="143"/>
      <c r="D758" s="143"/>
      <c r="E758" s="143"/>
      <c r="F758" s="143"/>
      <c r="G758" s="143"/>
      <c r="H758" s="143"/>
      <c r="I758" s="143"/>
      <c r="J758" s="143"/>
      <c r="K758" s="143"/>
      <c r="M758" s="4"/>
    </row>
    <row r="759" spans="1:13" customFormat="1" hidden="1" x14ac:dyDescent="0.25">
      <c r="A759" s="1">
        <f>A777*A746</f>
        <v>0</v>
      </c>
      <c r="B759" s="6"/>
    </row>
    <row r="760" spans="1:13" customFormat="1" ht="15" hidden="1" customHeight="1" x14ac:dyDescent="0.25">
      <c r="A760" s="1">
        <f>A777*A746</f>
        <v>0</v>
      </c>
      <c r="B76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760" s="144"/>
      <c r="D760" s="144"/>
      <c r="E760" s="144"/>
      <c r="F760" s="144"/>
      <c r="G760" s="144"/>
      <c r="H760" s="144"/>
      <c r="I760" s="144"/>
      <c r="J760" s="144"/>
      <c r="K760" s="144"/>
    </row>
    <row r="761" spans="1:13" customFormat="1" hidden="1" x14ac:dyDescent="0.25">
      <c r="A761" s="1">
        <f>A777*A746</f>
        <v>0</v>
      </c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</row>
    <row r="762" spans="1:13" customFormat="1" hidden="1" x14ac:dyDescent="0.25">
      <c r="A762" s="1">
        <f>A777*A746</f>
        <v>0</v>
      </c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</row>
    <row r="763" spans="1:13" customFormat="1" hidden="1" x14ac:dyDescent="0.25">
      <c r="A763" s="1">
        <f>A777*A746</f>
        <v>0</v>
      </c>
      <c r="B763" s="6"/>
    </row>
    <row r="764" spans="1:13" s="1" customFormat="1" ht="19.5" hidden="1" customHeight="1" thickBot="1" x14ac:dyDescent="0.3">
      <c r="A764" s="1">
        <f>A777*A746</f>
        <v>0</v>
      </c>
      <c r="C764" s="145" t="str">
        <f>"Identifikačné údaje "&amp;IF(COUNTA([1]summary!$H$72:$H$81)=0,"navrhovateľa:","dodávateľa:")</f>
        <v>Identifikačné údaje navrhovateľa:</v>
      </c>
      <c r="D764" s="146"/>
      <c r="E764" s="146"/>
      <c r="F764" s="146"/>
      <c r="G764" s="147"/>
    </row>
    <row r="765" spans="1:13" s="1" customFormat="1" ht="19.5" hidden="1" customHeight="1" x14ac:dyDescent="0.25">
      <c r="A765" s="1">
        <f>A777*A746</f>
        <v>0</v>
      </c>
      <c r="C765" s="148" t="s">
        <v>2</v>
      </c>
      <c r="D765" s="149"/>
      <c r="E765" s="102"/>
      <c r="F765" s="103"/>
      <c r="G765" s="104"/>
    </row>
    <row r="766" spans="1:13" s="1" customFormat="1" ht="39" hidden="1" customHeight="1" x14ac:dyDescent="0.25">
      <c r="A766" s="1">
        <f>A777*A746</f>
        <v>0</v>
      </c>
      <c r="C766" s="139" t="s">
        <v>3</v>
      </c>
      <c r="D766" s="140"/>
      <c r="E766" s="89"/>
      <c r="F766" s="90"/>
      <c r="G766" s="91"/>
    </row>
    <row r="767" spans="1:13" s="1" customFormat="1" ht="19.5" hidden="1" customHeight="1" x14ac:dyDescent="0.25">
      <c r="A767" s="1">
        <f>A777*A746</f>
        <v>0</v>
      </c>
      <c r="C767" s="141" t="s">
        <v>4</v>
      </c>
      <c r="D767" s="142"/>
      <c r="E767" s="89"/>
      <c r="F767" s="90"/>
      <c r="G767" s="91"/>
    </row>
    <row r="768" spans="1:13" s="1" customFormat="1" ht="19.5" hidden="1" customHeight="1" x14ac:dyDescent="0.25">
      <c r="A768" s="1">
        <f>A777*A746</f>
        <v>0</v>
      </c>
      <c r="C768" s="141" t="s">
        <v>5</v>
      </c>
      <c r="D768" s="142"/>
      <c r="E768" s="89"/>
      <c r="F768" s="90"/>
      <c r="G768" s="91"/>
    </row>
    <row r="769" spans="1:11" s="1" customFormat="1" ht="19.5" hidden="1" customHeight="1" x14ac:dyDescent="0.25">
      <c r="A769" s="1">
        <f>A777*A746</f>
        <v>0</v>
      </c>
      <c r="C769" s="141" t="s">
        <v>6</v>
      </c>
      <c r="D769" s="142"/>
      <c r="E769" s="89"/>
      <c r="F769" s="90"/>
      <c r="G769" s="91"/>
    </row>
    <row r="770" spans="1:11" s="1" customFormat="1" ht="19.5" hidden="1" customHeight="1" x14ac:dyDescent="0.25">
      <c r="A770" s="1">
        <f>A777*A746</f>
        <v>0</v>
      </c>
      <c r="C770" s="141" t="s">
        <v>7</v>
      </c>
      <c r="D770" s="142"/>
      <c r="E770" s="89"/>
      <c r="F770" s="90"/>
      <c r="G770" s="91"/>
    </row>
    <row r="771" spans="1:11" s="1" customFormat="1" ht="19.5" hidden="1" customHeight="1" x14ac:dyDescent="0.25">
      <c r="A771" s="1">
        <f>A777*A746</f>
        <v>0</v>
      </c>
      <c r="C771" s="141" t="s">
        <v>8</v>
      </c>
      <c r="D771" s="142"/>
      <c r="E771" s="89"/>
      <c r="F771" s="90"/>
      <c r="G771" s="91"/>
    </row>
    <row r="772" spans="1:11" s="1" customFormat="1" ht="19.5" hidden="1" customHeight="1" x14ac:dyDescent="0.25">
      <c r="A772" s="1">
        <f>A777*A746</f>
        <v>0</v>
      </c>
      <c r="C772" s="141" t="s">
        <v>9</v>
      </c>
      <c r="D772" s="142"/>
      <c r="E772" s="89"/>
      <c r="F772" s="90"/>
      <c r="G772" s="91"/>
    </row>
    <row r="773" spans="1:11" s="1" customFormat="1" ht="19.5" hidden="1" customHeight="1" x14ac:dyDescent="0.25">
      <c r="A773" s="1">
        <f>A777*A746</f>
        <v>0</v>
      </c>
      <c r="C773" s="141" t="s">
        <v>10</v>
      </c>
      <c r="D773" s="142"/>
      <c r="E773" s="89"/>
      <c r="F773" s="90"/>
      <c r="G773" s="91"/>
    </row>
    <row r="774" spans="1:11" s="1" customFormat="1" ht="19.5" hidden="1" customHeight="1" thickBot="1" x14ac:dyDescent="0.3">
      <c r="A774" s="1">
        <f>A777*A746</f>
        <v>0</v>
      </c>
      <c r="C774" s="150" t="s">
        <v>11</v>
      </c>
      <c r="D774" s="151"/>
      <c r="E774" s="107"/>
      <c r="F774" s="108"/>
      <c r="G774" s="109"/>
    </row>
    <row r="775" spans="1:11" customFormat="1" hidden="1" x14ac:dyDescent="0.25">
      <c r="A775" s="1">
        <f>A777*A746</f>
        <v>0</v>
      </c>
      <c r="B775" s="6"/>
    </row>
    <row r="776" spans="1:11" customFormat="1" hidden="1" x14ac:dyDescent="0.25">
      <c r="A776" s="1">
        <f>A777*A746</f>
        <v>0</v>
      </c>
      <c r="B776" s="6"/>
    </row>
    <row r="777" spans="1:11" customFormat="1" hidden="1" x14ac:dyDescent="0.25">
      <c r="A777">
        <f>IF(D777&lt;&gt;"",1,0)</f>
        <v>0</v>
      </c>
      <c r="B777" s="162" t="s">
        <v>12</v>
      </c>
      <c r="C777" s="162"/>
      <c r="D777" s="163" t="str">
        <f>IF([1]summary!$B$50&lt;&gt;"",[1]summary!$B$50,"")</f>
        <v/>
      </c>
      <c r="E777" s="163"/>
      <c r="F777" s="163"/>
      <c r="G777" s="163"/>
      <c r="H777" s="163"/>
      <c r="I777" s="163"/>
      <c r="J777" s="163"/>
      <c r="K777" s="7"/>
    </row>
    <row r="778" spans="1:11" customFormat="1" hidden="1" x14ac:dyDescent="0.25">
      <c r="A778" s="1">
        <f>A777</f>
        <v>0</v>
      </c>
      <c r="B778" s="6"/>
    </row>
    <row r="779" spans="1:11" customFormat="1" ht="54.95" hidden="1" customHeight="1" thickBot="1" x14ac:dyDescent="0.3">
      <c r="A779" s="1">
        <f>A777</f>
        <v>0</v>
      </c>
      <c r="B779" s="164" t="s">
        <v>13</v>
      </c>
      <c r="C779" s="165"/>
      <c r="D779" s="166"/>
      <c r="E779" s="167" t="s">
        <v>14</v>
      </c>
      <c r="F779" s="168"/>
      <c r="G779" s="35" t="s">
        <v>15</v>
      </c>
      <c r="H779" s="36" t="s">
        <v>16</v>
      </c>
      <c r="I779" s="35" t="s">
        <v>17</v>
      </c>
      <c r="J779" s="37" t="s">
        <v>18</v>
      </c>
      <c r="K779" s="37" t="s">
        <v>19</v>
      </c>
    </row>
    <row r="780" spans="1:11" customFormat="1" ht="25.5" hidden="1" customHeight="1" x14ac:dyDescent="0.25">
      <c r="A780" s="1">
        <f>A777</f>
        <v>0</v>
      </c>
      <c r="B780" s="152" t="s">
        <v>79</v>
      </c>
      <c r="C780" s="153"/>
      <c r="D780" s="8"/>
      <c r="E780" s="117"/>
      <c r="F780" s="118"/>
      <c r="G780" s="38" t="s">
        <v>22</v>
      </c>
      <c r="H780" s="39"/>
      <c r="I780" s="10"/>
      <c r="J780" s="11" t="str">
        <f t="shared" ref="J780:J787" si="27">IF(AND(H780&lt;&gt;"",I780&lt;&gt;""),H780*I780,"")</f>
        <v/>
      </c>
      <c r="K780" s="11" t="str">
        <f t="shared" ref="K780:K787" si="28">IF(J780&lt;&gt;"",J780*1.2,"")</f>
        <v/>
      </c>
    </row>
    <row r="781" spans="1:11" customFormat="1" ht="25.5" hidden="1" customHeight="1" x14ac:dyDescent="0.25">
      <c r="A781" s="1">
        <f>A777</f>
        <v>0</v>
      </c>
      <c r="B781" s="154"/>
      <c r="C781" s="155"/>
      <c r="D781" s="12"/>
      <c r="E781" s="119"/>
      <c r="F781" s="120"/>
      <c r="G781" s="40" t="s">
        <v>22</v>
      </c>
      <c r="H781" s="41"/>
      <c r="I781" s="14"/>
      <c r="J781" s="15" t="str">
        <f t="shared" si="27"/>
        <v/>
      </c>
      <c r="K781" s="15" t="str">
        <f t="shared" si="28"/>
        <v/>
      </c>
    </row>
    <row r="782" spans="1:11" customFormat="1" ht="25.5" hidden="1" customHeight="1" thickBot="1" x14ac:dyDescent="0.3">
      <c r="A782" s="1">
        <f>A777</f>
        <v>0</v>
      </c>
      <c r="B782" s="156"/>
      <c r="C782" s="157"/>
      <c r="D782" s="16"/>
      <c r="E782" s="126"/>
      <c r="F782" s="127"/>
      <c r="G782" s="21" t="s">
        <v>22</v>
      </c>
      <c r="H782" s="22"/>
      <c r="I782" s="18"/>
      <c r="J782" s="19" t="str">
        <f t="shared" si="27"/>
        <v/>
      </c>
      <c r="K782" s="19" t="str">
        <f t="shared" si="28"/>
        <v/>
      </c>
    </row>
    <row r="783" spans="1:11" customFormat="1" ht="25.5" hidden="1" customHeight="1" x14ac:dyDescent="0.25">
      <c r="A783" s="1">
        <f>A777</f>
        <v>0</v>
      </c>
      <c r="B783" s="152" t="s">
        <v>80</v>
      </c>
      <c r="C783" s="153"/>
      <c r="D783" s="8"/>
      <c r="E783" s="117"/>
      <c r="F783" s="118"/>
      <c r="G783" s="38" t="s">
        <v>22</v>
      </c>
      <c r="H783" s="39"/>
      <c r="I783" s="10"/>
      <c r="J783" s="11" t="str">
        <f t="shared" si="27"/>
        <v/>
      </c>
      <c r="K783" s="11" t="str">
        <f t="shared" si="28"/>
        <v/>
      </c>
    </row>
    <row r="784" spans="1:11" customFormat="1" ht="25.5" hidden="1" customHeight="1" x14ac:dyDescent="0.25">
      <c r="A784" s="1">
        <f>A777</f>
        <v>0</v>
      </c>
      <c r="B784" s="154"/>
      <c r="C784" s="155"/>
      <c r="D784" s="12"/>
      <c r="E784" s="119"/>
      <c r="F784" s="120"/>
      <c r="G784" s="40" t="s">
        <v>22</v>
      </c>
      <c r="H784" s="41"/>
      <c r="I784" s="14"/>
      <c r="J784" s="15" t="str">
        <f t="shared" si="27"/>
        <v/>
      </c>
      <c r="K784" s="15" t="str">
        <f t="shared" si="28"/>
        <v/>
      </c>
    </row>
    <row r="785" spans="1:13" customFormat="1" ht="25.5" hidden="1" customHeight="1" thickBot="1" x14ac:dyDescent="0.3">
      <c r="A785" s="1">
        <f>A777</f>
        <v>0</v>
      </c>
      <c r="B785" s="156"/>
      <c r="C785" s="157"/>
      <c r="D785" s="16"/>
      <c r="E785" s="126"/>
      <c r="F785" s="127"/>
      <c r="G785" s="21" t="s">
        <v>22</v>
      </c>
      <c r="H785" s="22"/>
      <c r="I785" s="18"/>
      <c r="J785" s="19" t="str">
        <f t="shared" si="27"/>
        <v/>
      </c>
      <c r="K785" s="19" t="str">
        <f t="shared" si="28"/>
        <v/>
      </c>
    </row>
    <row r="786" spans="1:13" customFormat="1" ht="25.5" hidden="1" customHeight="1" x14ac:dyDescent="0.25">
      <c r="A786" s="1">
        <f>A777</f>
        <v>0</v>
      </c>
      <c r="B786" s="152" t="s">
        <v>65</v>
      </c>
      <c r="C786" s="153"/>
      <c r="D786" s="8" t="s">
        <v>66</v>
      </c>
      <c r="E786" s="158" t="s">
        <v>67</v>
      </c>
      <c r="F786" s="159"/>
      <c r="G786" s="38" t="s">
        <v>67</v>
      </c>
      <c r="H786" s="39"/>
      <c r="I786" s="10">
        <v>1</v>
      </c>
      <c r="J786" s="11" t="str">
        <f t="shared" si="27"/>
        <v/>
      </c>
      <c r="K786" s="11" t="str">
        <f t="shared" si="28"/>
        <v/>
      </c>
    </row>
    <row r="787" spans="1:13" customFormat="1" ht="25.5" hidden="1" customHeight="1" thickBot="1" x14ac:dyDescent="0.3">
      <c r="A787" s="1">
        <f>A777</f>
        <v>0</v>
      </c>
      <c r="B787" s="156"/>
      <c r="C787" s="157"/>
      <c r="D787" s="16" t="s">
        <v>68</v>
      </c>
      <c r="E787" s="160" t="s">
        <v>67</v>
      </c>
      <c r="F787" s="161"/>
      <c r="G787" s="21" t="s">
        <v>67</v>
      </c>
      <c r="H787" s="22"/>
      <c r="I787" s="18">
        <v>1</v>
      </c>
      <c r="J787" s="19" t="str">
        <f t="shared" si="27"/>
        <v/>
      </c>
      <c r="K787" s="19" t="str">
        <f t="shared" si="28"/>
        <v/>
      </c>
    </row>
    <row r="788" spans="1:13" customFormat="1" ht="25.5" hidden="1" customHeight="1" thickBot="1" x14ac:dyDescent="0.3">
      <c r="A788" s="1">
        <f>A777</f>
        <v>0</v>
      </c>
      <c r="B788" s="23"/>
      <c r="C788" s="24"/>
      <c r="D788" s="24"/>
      <c r="E788" s="24"/>
      <c r="F788" s="24"/>
      <c r="G788" s="24"/>
      <c r="H788" s="25"/>
      <c r="I788" s="25" t="s">
        <v>69</v>
      </c>
      <c r="J788" s="26" t="str">
        <f>IF(SUM(J780:J787)&gt;0,SUM(J780:J787),"")</f>
        <v/>
      </c>
      <c r="K788" s="26" t="str">
        <f>IF(SUM(K780:K787)&gt;0,SUM(K780:K787),"")</f>
        <v/>
      </c>
    </row>
    <row r="789" spans="1:13" customFormat="1" hidden="1" x14ac:dyDescent="0.25">
      <c r="A789" s="1">
        <f>A777</f>
        <v>0</v>
      </c>
      <c r="B789" s="27" t="s">
        <v>70</v>
      </c>
    </row>
    <row r="790" spans="1:13" customFormat="1" hidden="1" x14ac:dyDescent="0.25">
      <c r="A790" s="1">
        <f>A777</f>
        <v>0</v>
      </c>
      <c r="B790" s="6"/>
    </row>
    <row r="791" spans="1:13" customFormat="1" hidden="1" x14ac:dyDescent="0.25">
      <c r="A791" s="1">
        <f>A777</f>
        <v>0</v>
      </c>
      <c r="B791" s="6"/>
    </row>
    <row r="792" spans="1:13" customFormat="1" ht="15" hidden="1" customHeight="1" x14ac:dyDescent="0.25">
      <c r="A792" s="1">
        <f>A777*IF(COUNTA([1]summary!$H$72:$H$81)=0,1,0)</f>
        <v>0</v>
      </c>
      <c r="B792" s="6"/>
      <c r="C792" s="169" t="str">
        <f>$C$78</f>
        <v>Týmto zároveň potvrdzujeme, že nami predložená ponuka zodpovedá cenám obvyklým v danom mieste a čase.</v>
      </c>
      <c r="D792" s="169"/>
      <c r="E792" s="169"/>
      <c r="F792" s="169"/>
      <c r="G792" s="169"/>
      <c r="H792" s="169"/>
      <c r="I792" s="169"/>
      <c r="J792" s="169"/>
    </row>
    <row r="793" spans="1:13" customFormat="1" hidden="1" x14ac:dyDescent="0.25">
      <c r="A793" s="1">
        <f>A792</f>
        <v>0</v>
      </c>
      <c r="B793" s="6"/>
    </row>
    <row r="794" spans="1:13" customFormat="1" hidden="1" x14ac:dyDescent="0.25">
      <c r="A794" s="1">
        <f>A792</f>
        <v>0</v>
      </c>
      <c r="B794" s="6"/>
    </row>
    <row r="795" spans="1:13" customFormat="1" hidden="1" x14ac:dyDescent="0.25">
      <c r="A795" s="1">
        <f>A777*IF([1]summary!$F$12='Príloha č. 2'!M795,1,0)</f>
        <v>0</v>
      </c>
      <c r="B795" s="121" t="s">
        <v>72</v>
      </c>
      <c r="C795" s="121"/>
      <c r="D795" s="121"/>
      <c r="E795" s="121"/>
      <c r="F795" s="121"/>
      <c r="G795" s="121"/>
      <c r="H795" s="121"/>
      <c r="I795" s="121"/>
      <c r="J795" s="121"/>
      <c r="K795" s="121"/>
      <c r="M795" s="4" t="s">
        <v>73</v>
      </c>
    </row>
    <row r="796" spans="1:13" customFormat="1" hidden="1" x14ac:dyDescent="0.25">
      <c r="A796" s="1">
        <f>A795</f>
        <v>0</v>
      </c>
      <c r="B796" s="6"/>
    </row>
    <row r="797" spans="1:13" customFormat="1" ht="15" hidden="1" customHeight="1" x14ac:dyDescent="0.25">
      <c r="A797" s="1">
        <f>A795</f>
        <v>0</v>
      </c>
      <c r="B797" s="122" t="s">
        <v>74</v>
      </c>
      <c r="C797" s="122"/>
      <c r="D797" s="122"/>
      <c r="E797" s="122"/>
      <c r="F797" s="122"/>
      <c r="G797" s="122"/>
      <c r="H797" s="122"/>
      <c r="I797" s="122"/>
      <c r="J797" s="122"/>
      <c r="K797" s="122"/>
    </row>
    <row r="798" spans="1:13" customFormat="1" hidden="1" x14ac:dyDescent="0.25">
      <c r="A798" s="1">
        <f>A795</f>
        <v>0</v>
      </c>
      <c r="B798" s="6"/>
    </row>
    <row r="799" spans="1:13" customFormat="1" hidden="1" x14ac:dyDescent="0.25">
      <c r="A799" s="1">
        <f>A795</f>
        <v>0</v>
      </c>
      <c r="B799" s="6"/>
    </row>
    <row r="800" spans="1:13" customFormat="1" hidden="1" x14ac:dyDescent="0.25">
      <c r="A800" s="1">
        <f>A801</f>
        <v>0</v>
      </c>
      <c r="B800" s="6"/>
    </row>
    <row r="801" spans="1:13" customFormat="1" hidden="1" x14ac:dyDescent="0.25">
      <c r="A801" s="1">
        <f>A777*IF(COUNTA([1]summary!$H$72:$H$81)=0,IF([1]summary!$J$20="všetky predmety spolu",0,1),IF([1]summary!$E$58="cenové ponuky komplexne",0,1))</f>
        <v>0</v>
      </c>
      <c r="B801" s="6"/>
      <c r="C801" s="28" t="s">
        <v>75</v>
      </c>
      <c r="D801" s="29"/>
    </row>
    <row r="802" spans="1:13" s="30" customFormat="1" hidden="1" x14ac:dyDescent="0.25">
      <c r="A802" s="1">
        <f>A801</f>
        <v>0</v>
      </c>
      <c r="C802" s="28"/>
    </row>
    <row r="803" spans="1:13" s="30" customFormat="1" ht="15" hidden="1" customHeight="1" x14ac:dyDescent="0.25">
      <c r="A803" s="1">
        <f>A801</f>
        <v>0</v>
      </c>
      <c r="C803" s="28" t="s">
        <v>76</v>
      </c>
      <c r="D803" s="29"/>
      <c r="G803" s="31"/>
      <c r="H803" s="31"/>
      <c r="I803" s="31"/>
      <c r="J803" s="31"/>
      <c r="K803" s="31"/>
    </row>
    <row r="804" spans="1:13" s="30" customFormat="1" hidden="1" x14ac:dyDescent="0.25">
      <c r="A804" s="1">
        <f>A801</f>
        <v>0</v>
      </c>
      <c r="F804" s="32"/>
      <c r="G804" s="123" t="str">
        <f>"podpis a pečiatka "&amp;IF(COUNTA([1]summary!$H$72:$H$81)=0,"navrhovateľa","dodávateľa")</f>
        <v>podpis a pečiatka navrhovateľa</v>
      </c>
      <c r="H804" s="123"/>
      <c r="I804" s="123"/>
      <c r="J804" s="123"/>
      <c r="K804" s="123"/>
    </row>
    <row r="805" spans="1:13" s="30" customFormat="1" hidden="1" x14ac:dyDescent="0.25">
      <c r="A805" s="1">
        <f>A801</f>
        <v>0</v>
      </c>
      <c r="F805" s="32"/>
      <c r="G805" s="33"/>
      <c r="H805" s="33"/>
      <c r="I805" s="33"/>
      <c r="J805" s="33"/>
      <c r="K805" s="33"/>
    </row>
    <row r="806" spans="1:13" customFormat="1" ht="15" hidden="1" customHeight="1" x14ac:dyDescent="0.25">
      <c r="A806" s="1">
        <f>A801*IF(COUNTA([1]summary!$H$72:$H$81)=0,1,0)</f>
        <v>0</v>
      </c>
      <c r="B806" s="124" t="s">
        <v>77</v>
      </c>
      <c r="C806" s="124"/>
      <c r="D806" s="124"/>
      <c r="E806" s="124"/>
      <c r="F806" s="124"/>
      <c r="G806" s="124"/>
      <c r="H806" s="124"/>
      <c r="I806" s="124"/>
      <c r="J806" s="124"/>
      <c r="K806" s="124"/>
      <c r="L806" s="34"/>
    </row>
    <row r="807" spans="1:13" customFormat="1" hidden="1" x14ac:dyDescent="0.25">
      <c r="A807" s="1">
        <f>A806</f>
        <v>0</v>
      </c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34"/>
    </row>
    <row r="808" spans="1:13" customFormat="1" ht="15" hidden="1" customHeight="1" x14ac:dyDescent="0.25">
      <c r="A808" s="1">
        <f>A801*IF(A806=1,0,1)</f>
        <v>0</v>
      </c>
      <c r="B808" s="124" t="s">
        <v>78</v>
      </c>
      <c r="C808" s="124"/>
      <c r="D808" s="124"/>
      <c r="E808" s="124"/>
      <c r="F808" s="124"/>
      <c r="G808" s="124"/>
      <c r="H808" s="124"/>
      <c r="I808" s="124"/>
      <c r="J808" s="124"/>
      <c r="K808" s="124"/>
      <c r="L808" s="34"/>
    </row>
    <row r="809" spans="1:13" customFormat="1" hidden="1" x14ac:dyDescent="0.25">
      <c r="A809" s="1">
        <f>A808</f>
        <v>0</v>
      </c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34"/>
    </row>
    <row r="810" spans="1:13" s="1" customFormat="1" ht="21" hidden="1" x14ac:dyDescent="0.25">
      <c r="A810" s="1">
        <f>A832*A801*IF(J810="",0,1)</f>
        <v>0</v>
      </c>
      <c r="B810" s="2"/>
      <c r="C810" s="3"/>
      <c r="D810" s="3"/>
      <c r="E810" s="3"/>
      <c r="F810" s="3"/>
      <c r="G810" s="3"/>
      <c r="H810" s="3"/>
      <c r="I810" s="3"/>
      <c r="J810" s="125" t="str">
        <f>$J$4</f>
        <v xml:space="preserve">Príloha č. 2: </v>
      </c>
      <c r="K810" s="125"/>
    </row>
    <row r="811" spans="1:13" s="1" customFormat="1" ht="23.25" hidden="1" customHeight="1" x14ac:dyDescent="0.25">
      <c r="A811" s="1">
        <f>A832*A801</f>
        <v>0</v>
      </c>
      <c r="B811" s="143" t="str">
        <f>$B$5</f>
        <v>Kúpna zmluva – Príloha č. 2:</v>
      </c>
      <c r="C811" s="143"/>
      <c r="D811" s="143"/>
      <c r="E811" s="143"/>
      <c r="F811" s="143"/>
      <c r="G811" s="143"/>
      <c r="H811" s="143"/>
      <c r="I811" s="143"/>
      <c r="J811" s="143"/>
      <c r="K811" s="143"/>
      <c r="M811" s="4"/>
    </row>
    <row r="812" spans="1:13" s="1" customFormat="1" hidden="1" x14ac:dyDescent="0.25">
      <c r="A812" s="1">
        <f>A832*A801</f>
        <v>0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M812" s="4"/>
    </row>
    <row r="813" spans="1:13" s="1" customFormat="1" ht="23.25" hidden="1" customHeight="1" x14ac:dyDescent="0.25">
      <c r="A813" s="1">
        <f>A832*A801</f>
        <v>0</v>
      </c>
      <c r="B813" s="143" t="str">
        <f>$B$7</f>
        <v>Cena dodávaného predmetu zákazky</v>
      </c>
      <c r="C813" s="143"/>
      <c r="D813" s="143"/>
      <c r="E813" s="143"/>
      <c r="F813" s="143"/>
      <c r="G813" s="143"/>
      <c r="H813" s="143"/>
      <c r="I813" s="143"/>
      <c r="J813" s="143"/>
      <c r="K813" s="143"/>
      <c r="M813" s="4"/>
    </row>
    <row r="814" spans="1:13" customFormat="1" hidden="1" x14ac:dyDescent="0.25">
      <c r="A814" s="1">
        <f>A832*A801</f>
        <v>0</v>
      </c>
      <c r="B814" s="6"/>
    </row>
    <row r="815" spans="1:13" customFormat="1" ht="15" hidden="1" customHeight="1" x14ac:dyDescent="0.25">
      <c r="A815" s="1">
        <f>A832*A801</f>
        <v>0</v>
      </c>
      <c r="B81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815" s="144"/>
      <c r="D815" s="144"/>
      <c r="E815" s="144"/>
      <c r="F815" s="144"/>
      <c r="G815" s="144"/>
      <c r="H815" s="144"/>
      <c r="I815" s="144"/>
      <c r="J815" s="144"/>
      <c r="K815" s="144"/>
    </row>
    <row r="816" spans="1:13" customFormat="1" hidden="1" x14ac:dyDescent="0.25">
      <c r="A816" s="1">
        <f>A832*A801</f>
        <v>0</v>
      </c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</row>
    <row r="817" spans="1:11" customFormat="1" hidden="1" x14ac:dyDescent="0.25">
      <c r="A817" s="1">
        <f>A832*A801</f>
        <v>0</v>
      </c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</row>
    <row r="818" spans="1:11" customFormat="1" hidden="1" x14ac:dyDescent="0.25">
      <c r="A818" s="1">
        <f>A832*A801</f>
        <v>0</v>
      </c>
      <c r="B818" s="6"/>
    </row>
    <row r="819" spans="1:11" s="1" customFormat="1" ht="19.5" hidden="1" customHeight="1" thickBot="1" x14ac:dyDescent="0.3">
      <c r="A819" s="1">
        <f>A832*A801</f>
        <v>0</v>
      </c>
      <c r="C819" s="177" t="str">
        <f>"Identifikačné údaje "&amp;IF(COUNTA([1]summary!$H$72:$H$81)=0,"navrhovateľa:","dodávateľa:")</f>
        <v>Identifikačné údaje navrhovateľa:</v>
      </c>
      <c r="D819" s="178"/>
      <c r="E819" s="178"/>
      <c r="F819" s="178"/>
      <c r="G819" s="179"/>
    </row>
    <row r="820" spans="1:11" s="1" customFormat="1" ht="19.5" hidden="1" customHeight="1" x14ac:dyDescent="0.25">
      <c r="A820" s="1">
        <f>A832*A801</f>
        <v>0</v>
      </c>
      <c r="C820" s="180" t="s">
        <v>2</v>
      </c>
      <c r="D820" s="181"/>
      <c r="E820" s="182"/>
      <c r="F820" s="183"/>
      <c r="G820" s="184"/>
    </row>
    <row r="821" spans="1:11" s="1" customFormat="1" ht="39" hidden="1" customHeight="1" x14ac:dyDescent="0.25">
      <c r="A821" s="1">
        <f>A832*A801</f>
        <v>0</v>
      </c>
      <c r="C821" s="170" t="s">
        <v>3</v>
      </c>
      <c r="D821" s="171"/>
      <c r="E821" s="172"/>
      <c r="F821" s="173"/>
      <c r="G821" s="174"/>
    </row>
    <row r="822" spans="1:11" s="1" customFormat="1" ht="19.5" hidden="1" customHeight="1" x14ac:dyDescent="0.25">
      <c r="A822" s="1">
        <f>A832*A801</f>
        <v>0</v>
      </c>
      <c r="C822" s="175" t="s">
        <v>4</v>
      </c>
      <c r="D822" s="176"/>
      <c r="E822" s="172"/>
      <c r="F822" s="173"/>
      <c r="G822" s="174"/>
    </row>
    <row r="823" spans="1:11" s="1" customFormat="1" ht="19.5" hidden="1" customHeight="1" x14ac:dyDescent="0.25">
      <c r="A823" s="1">
        <f>A832*A801</f>
        <v>0</v>
      </c>
      <c r="C823" s="175" t="s">
        <v>5</v>
      </c>
      <c r="D823" s="176"/>
      <c r="E823" s="172"/>
      <c r="F823" s="173"/>
      <c r="G823" s="174"/>
    </row>
    <row r="824" spans="1:11" s="1" customFormat="1" ht="19.5" hidden="1" customHeight="1" x14ac:dyDescent="0.25">
      <c r="A824" s="1">
        <f>A832*A801</f>
        <v>0</v>
      </c>
      <c r="C824" s="175" t="s">
        <v>6</v>
      </c>
      <c r="D824" s="176"/>
      <c r="E824" s="172"/>
      <c r="F824" s="173"/>
      <c r="G824" s="174"/>
    </row>
    <row r="825" spans="1:11" s="1" customFormat="1" ht="19.5" hidden="1" customHeight="1" x14ac:dyDescent="0.25">
      <c r="A825" s="1">
        <f>A832*A801</f>
        <v>0</v>
      </c>
      <c r="C825" s="175" t="s">
        <v>7</v>
      </c>
      <c r="D825" s="176"/>
      <c r="E825" s="172"/>
      <c r="F825" s="173"/>
      <c r="G825" s="174"/>
    </row>
    <row r="826" spans="1:11" s="1" customFormat="1" ht="19.5" hidden="1" customHeight="1" x14ac:dyDescent="0.25">
      <c r="A826" s="1">
        <f>A832*A801</f>
        <v>0</v>
      </c>
      <c r="C826" s="175" t="s">
        <v>8</v>
      </c>
      <c r="D826" s="176"/>
      <c r="E826" s="172"/>
      <c r="F826" s="173"/>
      <c r="G826" s="174"/>
    </row>
    <row r="827" spans="1:11" s="1" customFormat="1" ht="19.5" hidden="1" customHeight="1" x14ac:dyDescent="0.25">
      <c r="A827" s="1">
        <f>A832*A801</f>
        <v>0</v>
      </c>
      <c r="C827" s="175" t="s">
        <v>9</v>
      </c>
      <c r="D827" s="176"/>
      <c r="E827" s="172"/>
      <c r="F827" s="173"/>
      <c r="G827" s="174"/>
    </row>
    <row r="828" spans="1:11" s="1" customFormat="1" ht="19.5" hidden="1" customHeight="1" x14ac:dyDescent="0.25">
      <c r="A828" s="1">
        <f>A832*A801</f>
        <v>0</v>
      </c>
      <c r="C828" s="175" t="s">
        <v>10</v>
      </c>
      <c r="D828" s="176"/>
      <c r="E828" s="172"/>
      <c r="F828" s="173"/>
      <c r="G828" s="174"/>
    </row>
    <row r="829" spans="1:11" s="1" customFormat="1" ht="19.5" hidden="1" customHeight="1" thickBot="1" x14ac:dyDescent="0.3">
      <c r="A829" s="1">
        <f>A832*A801</f>
        <v>0</v>
      </c>
      <c r="C829" s="185" t="s">
        <v>11</v>
      </c>
      <c r="D829" s="186"/>
      <c r="E829" s="187"/>
      <c r="F829" s="188"/>
      <c r="G829" s="189"/>
    </row>
    <row r="830" spans="1:11" customFormat="1" hidden="1" x14ac:dyDescent="0.25">
      <c r="A830" s="1">
        <f>A832*A801</f>
        <v>0</v>
      </c>
      <c r="B830" s="6"/>
    </row>
    <row r="831" spans="1:11" customFormat="1" hidden="1" x14ac:dyDescent="0.25">
      <c r="A831" s="1">
        <f>A832*A801</f>
        <v>0</v>
      </c>
      <c r="B831" s="6"/>
    </row>
    <row r="832" spans="1:11" customFormat="1" hidden="1" x14ac:dyDescent="0.25">
      <c r="A832">
        <f>IF(D832&lt;&gt;"",1,0)</f>
        <v>0</v>
      </c>
      <c r="B832" s="162" t="s">
        <v>12</v>
      </c>
      <c r="C832" s="162"/>
      <c r="D832" s="163" t="str">
        <f>IF([1]summary!$B$51&lt;&gt;"",[1]summary!$B$51,"")</f>
        <v/>
      </c>
      <c r="E832" s="163"/>
      <c r="F832" s="163"/>
      <c r="G832" s="163"/>
      <c r="H832" s="163"/>
      <c r="I832" s="163"/>
      <c r="J832" s="163"/>
      <c r="K832" s="7"/>
    </row>
    <row r="833" spans="1:11" customFormat="1" hidden="1" x14ac:dyDescent="0.25">
      <c r="A833" s="1">
        <f>A832</f>
        <v>0</v>
      </c>
      <c r="B833" s="6"/>
    </row>
    <row r="834" spans="1:11" customFormat="1" ht="54.95" hidden="1" customHeight="1" thickBot="1" x14ac:dyDescent="0.3">
      <c r="A834" s="1">
        <f>A832</f>
        <v>0</v>
      </c>
      <c r="B834" s="164" t="s">
        <v>13</v>
      </c>
      <c r="C834" s="165"/>
      <c r="D834" s="166"/>
      <c r="E834" s="167" t="s">
        <v>14</v>
      </c>
      <c r="F834" s="168"/>
      <c r="G834" s="35" t="s">
        <v>15</v>
      </c>
      <c r="H834" s="36" t="s">
        <v>16</v>
      </c>
      <c r="I834" s="35" t="s">
        <v>17</v>
      </c>
      <c r="J834" s="37" t="s">
        <v>18</v>
      </c>
      <c r="K834" s="37" t="s">
        <v>19</v>
      </c>
    </row>
    <row r="835" spans="1:11" customFormat="1" ht="25.5" hidden="1" customHeight="1" x14ac:dyDescent="0.25">
      <c r="A835" s="1">
        <f>A832</f>
        <v>0</v>
      </c>
      <c r="B835" s="152" t="s">
        <v>79</v>
      </c>
      <c r="C835" s="153"/>
      <c r="D835" s="8"/>
      <c r="E835" s="190"/>
      <c r="F835" s="191"/>
      <c r="G835" s="38" t="s">
        <v>22</v>
      </c>
      <c r="H835" s="39"/>
      <c r="I835" s="10"/>
      <c r="J835" s="11" t="str">
        <f t="shared" ref="J835:J842" si="29">IF(AND(H835&lt;&gt;"",I835&lt;&gt;""),H835*I835,"")</f>
        <v/>
      </c>
      <c r="K835" s="11" t="str">
        <f t="shared" ref="K835:K842" si="30">IF(J835&lt;&gt;"",J835*1.2,"")</f>
        <v/>
      </c>
    </row>
    <row r="836" spans="1:11" customFormat="1" ht="25.5" hidden="1" customHeight="1" x14ac:dyDescent="0.25">
      <c r="A836" s="1">
        <f>A832</f>
        <v>0</v>
      </c>
      <c r="B836" s="154"/>
      <c r="C836" s="155"/>
      <c r="D836" s="12"/>
      <c r="E836" s="192"/>
      <c r="F836" s="193"/>
      <c r="G836" s="40" t="s">
        <v>22</v>
      </c>
      <c r="H836" s="41"/>
      <c r="I836" s="14"/>
      <c r="J836" s="15" t="str">
        <f t="shared" si="29"/>
        <v/>
      </c>
      <c r="K836" s="15" t="str">
        <f t="shared" si="30"/>
        <v/>
      </c>
    </row>
    <row r="837" spans="1:11" customFormat="1" ht="25.5" hidden="1" customHeight="1" thickBot="1" x14ac:dyDescent="0.3">
      <c r="A837" s="1">
        <f>A832</f>
        <v>0</v>
      </c>
      <c r="B837" s="156"/>
      <c r="C837" s="157"/>
      <c r="D837" s="16"/>
      <c r="E837" s="194"/>
      <c r="F837" s="195"/>
      <c r="G837" s="21" t="s">
        <v>22</v>
      </c>
      <c r="H837" s="22"/>
      <c r="I837" s="18"/>
      <c r="J837" s="19" t="str">
        <f t="shared" si="29"/>
        <v/>
      </c>
      <c r="K837" s="19" t="str">
        <f t="shared" si="30"/>
        <v/>
      </c>
    </row>
    <row r="838" spans="1:11" customFormat="1" ht="25.5" hidden="1" customHeight="1" x14ac:dyDescent="0.25">
      <c r="A838" s="1">
        <f>A832</f>
        <v>0</v>
      </c>
      <c r="B838" s="152" t="s">
        <v>80</v>
      </c>
      <c r="C838" s="153"/>
      <c r="D838" s="8"/>
      <c r="E838" s="190"/>
      <c r="F838" s="191"/>
      <c r="G838" s="38" t="s">
        <v>22</v>
      </c>
      <c r="H838" s="39"/>
      <c r="I838" s="10"/>
      <c r="J838" s="11" t="str">
        <f t="shared" si="29"/>
        <v/>
      </c>
      <c r="K838" s="11" t="str">
        <f t="shared" si="30"/>
        <v/>
      </c>
    </row>
    <row r="839" spans="1:11" customFormat="1" ht="25.5" hidden="1" customHeight="1" x14ac:dyDescent="0.25">
      <c r="A839" s="1">
        <f>A832</f>
        <v>0</v>
      </c>
      <c r="B839" s="154"/>
      <c r="C839" s="155"/>
      <c r="D839" s="12"/>
      <c r="E839" s="192"/>
      <c r="F839" s="193"/>
      <c r="G839" s="40" t="s">
        <v>22</v>
      </c>
      <c r="H839" s="41"/>
      <c r="I839" s="14"/>
      <c r="J839" s="15" t="str">
        <f t="shared" si="29"/>
        <v/>
      </c>
      <c r="K839" s="15" t="str">
        <f t="shared" si="30"/>
        <v/>
      </c>
    </row>
    <row r="840" spans="1:11" customFormat="1" ht="25.5" hidden="1" customHeight="1" thickBot="1" x14ac:dyDescent="0.3">
      <c r="A840" s="1">
        <f>A832</f>
        <v>0</v>
      </c>
      <c r="B840" s="156"/>
      <c r="C840" s="157"/>
      <c r="D840" s="16"/>
      <c r="E840" s="194"/>
      <c r="F840" s="195"/>
      <c r="G840" s="21" t="s">
        <v>22</v>
      </c>
      <c r="H840" s="22"/>
      <c r="I840" s="18"/>
      <c r="J840" s="19" t="str">
        <f t="shared" si="29"/>
        <v/>
      </c>
      <c r="K840" s="19" t="str">
        <f t="shared" si="30"/>
        <v/>
      </c>
    </row>
    <row r="841" spans="1:11" customFormat="1" ht="25.5" hidden="1" customHeight="1" x14ac:dyDescent="0.25">
      <c r="A841" s="1">
        <f>A832</f>
        <v>0</v>
      </c>
      <c r="B841" s="152" t="s">
        <v>65</v>
      </c>
      <c r="C841" s="153"/>
      <c r="D841" s="8" t="s">
        <v>66</v>
      </c>
      <c r="E841" s="196" t="s">
        <v>67</v>
      </c>
      <c r="F841" s="197"/>
      <c r="G841" s="38" t="s">
        <v>67</v>
      </c>
      <c r="H841" s="39"/>
      <c r="I841" s="10">
        <v>1</v>
      </c>
      <c r="J841" s="11" t="str">
        <f t="shared" si="29"/>
        <v/>
      </c>
      <c r="K841" s="11" t="str">
        <f t="shared" si="30"/>
        <v/>
      </c>
    </row>
    <row r="842" spans="1:11" customFormat="1" ht="25.5" hidden="1" customHeight="1" thickBot="1" x14ac:dyDescent="0.3">
      <c r="A842" s="1">
        <f>A832</f>
        <v>0</v>
      </c>
      <c r="B842" s="156"/>
      <c r="C842" s="157"/>
      <c r="D842" s="16" t="s">
        <v>68</v>
      </c>
      <c r="E842" s="198" t="s">
        <v>67</v>
      </c>
      <c r="F842" s="199"/>
      <c r="G842" s="21" t="s">
        <v>67</v>
      </c>
      <c r="H842" s="22"/>
      <c r="I842" s="18">
        <v>1</v>
      </c>
      <c r="J842" s="19" t="str">
        <f t="shared" si="29"/>
        <v/>
      </c>
      <c r="K842" s="19" t="str">
        <f t="shared" si="30"/>
        <v/>
      </c>
    </row>
    <row r="843" spans="1:11" customFormat="1" ht="25.5" hidden="1" customHeight="1" thickBot="1" x14ac:dyDescent="0.3">
      <c r="A843" s="1">
        <f>A832</f>
        <v>0</v>
      </c>
      <c r="B843" s="23"/>
      <c r="C843" s="24"/>
      <c r="D843" s="24"/>
      <c r="E843" s="24"/>
      <c r="F843" s="24"/>
      <c r="G843" s="24"/>
      <c r="H843" s="25"/>
      <c r="I843" s="25" t="s">
        <v>69</v>
      </c>
      <c r="J843" s="26" t="str">
        <f>IF(SUM(J835:J842)&gt;0,SUM(J835:J842),"")</f>
        <v/>
      </c>
      <c r="K843" s="26" t="str">
        <f>IF(SUM(K835:K842)&gt;0,SUM(K835:K842),"")</f>
        <v/>
      </c>
    </row>
    <row r="844" spans="1:11" customFormat="1" hidden="1" x14ac:dyDescent="0.25">
      <c r="A844" s="1">
        <f>A832</f>
        <v>0</v>
      </c>
      <c r="B844" s="27" t="s">
        <v>70</v>
      </c>
    </row>
    <row r="845" spans="1:11" customFormat="1" hidden="1" x14ac:dyDescent="0.25">
      <c r="A845" s="1">
        <f>A832</f>
        <v>0</v>
      </c>
      <c r="B845" s="6"/>
    </row>
    <row r="846" spans="1:11" customFormat="1" hidden="1" x14ac:dyDescent="0.25">
      <c r="A846" s="1">
        <f>A832</f>
        <v>0</v>
      </c>
      <c r="B846" s="6"/>
    </row>
    <row r="847" spans="1:11" customFormat="1" ht="15" hidden="1" customHeight="1" x14ac:dyDescent="0.25">
      <c r="A847" s="1">
        <f>A832*IF(COUNTA([1]summary!$H$72:$H$81)=0,1,0)</f>
        <v>0</v>
      </c>
      <c r="B847" s="6"/>
      <c r="C847" s="169" t="str">
        <f>$C$78</f>
        <v>Týmto zároveň potvrdzujeme, že nami predložená ponuka zodpovedá cenám obvyklým v danom mieste a čase.</v>
      </c>
      <c r="D847" s="169"/>
      <c r="E847" s="169"/>
      <c r="F847" s="169"/>
      <c r="G847" s="169"/>
      <c r="H847" s="169"/>
      <c r="I847" s="169"/>
      <c r="J847" s="169"/>
    </row>
    <row r="848" spans="1:11" customFormat="1" hidden="1" x14ac:dyDescent="0.25">
      <c r="A848" s="1">
        <f>A847</f>
        <v>0</v>
      </c>
      <c r="B848" s="6"/>
    </row>
    <row r="849" spans="1:13" customFormat="1" hidden="1" x14ac:dyDescent="0.25">
      <c r="A849" s="1">
        <f>A847</f>
        <v>0</v>
      </c>
      <c r="B849" s="6"/>
    </row>
    <row r="850" spans="1:13" customFormat="1" hidden="1" x14ac:dyDescent="0.25">
      <c r="A850" s="1">
        <f>A832*IF([1]summary!$F$12='Príloha č. 2'!M850,1,0)</f>
        <v>0</v>
      </c>
      <c r="B850" s="121" t="s">
        <v>72</v>
      </c>
      <c r="C850" s="121"/>
      <c r="D850" s="121"/>
      <c r="E850" s="121"/>
      <c r="F850" s="121"/>
      <c r="G850" s="121"/>
      <c r="H850" s="121"/>
      <c r="I850" s="121"/>
      <c r="J850" s="121"/>
      <c r="K850" s="121"/>
      <c r="M850" s="4" t="s">
        <v>73</v>
      </c>
    </row>
    <row r="851" spans="1:13" customFormat="1" hidden="1" x14ac:dyDescent="0.25">
      <c r="A851" s="1">
        <f>A850</f>
        <v>0</v>
      </c>
      <c r="B851" s="6"/>
    </row>
    <row r="852" spans="1:13" customFormat="1" ht="15" hidden="1" customHeight="1" x14ac:dyDescent="0.25">
      <c r="A852" s="1">
        <f>A850</f>
        <v>0</v>
      </c>
      <c r="B852" s="122" t="s">
        <v>74</v>
      </c>
      <c r="C852" s="122"/>
      <c r="D852" s="122"/>
      <c r="E852" s="122"/>
      <c r="F852" s="122"/>
      <c r="G852" s="122"/>
      <c r="H852" s="122"/>
      <c r="I852" s="122"/>
      <c r="J852" s="122"/>
      <c r="K852" s="122"/>
    </row>
    <row r="853" spans="1:13" customFormat="1" hidden="1" x14ac:dyDescent="0.25">
      <c r="A853" s="1">
        <f>A850</f>
        <v>0</v>
      </c>
      <c r="B853" s="6"/>
    </row>
    <row r="854" spans="1:13" customFormat="1" hidden="1" x14ac:dyDescent="0.25">
      <c r="A854" s="1">
        <f>A850</f>
        <v>0</v>
      </c>
      <c r="B854" s="6"/>
    </row>
    <row r="855" spans="1:13" customFormat="1" hidden="1" x14ac:dyDescent="0.25">
      <c r="A855" s="1">
        <f>A856</f>
        <v>0</v>
      </c>
      <c r="B855" s="6"/>
    </row>
    <row r="856" spans="1:13" customFormat="1" hidden="1" x14ac:dyDescent="0.25">
      <c r="A856" s="1">
        <f>A832*IF(COUNTA([1]summary!$H$72:$H$81)=0,IF([1]summary!$J$20="všetky predmety spolu",0,1),IF([1]summary!$E$58="cenové ponuky komplexne",0,1))</f>
        <v>0</v>
      </c>
      <c r="B856" s="6"/>
      <c r="C856" s="28" t="s">
        <v>75</v>
      </c>
      <c r="D856" s="29"/>
    </row>
    <row r="857" spans="1:13" s="30" customFormat="1" hidden="1" x14ac:dyDescent="0.25">
      <c r="A857" s="1">
        <f>A856</f>
        <v>0</v>
      </c>
      <c r="C857" s="28"/>
    </row>
    <row r="858" spans="1:13" s="30" customFormat="1" ht="15" hidden="1" customHeight="1" x14ac:dyDescent="0.25">
      <c r="A858" s="1">
        <f>A856</f>
        <v>0</v>
      </c>
      <c r="C858" s="28" t="s">
        <v>76</v>
      </c>
      <c r="D858" s="29"/>
      <c r="G858" s="31"/>
      <c r="H858" s="31"/>
      <c r="I858" s="31"/>
      <c r="J858" s="31"/>
      <c r="K858" s="31"/>
    </row>
    <row r="859" spans="1:13" s="30" customFormat="1" hidden="1" x14ac:dyDescent="0.25">
      <c r="A859" s="1">
        <f>A856</f>
        <v>0</v>
      </c>
      <c r="F859" s="32"/>
      <c r="G859" s="123" t="str">
        <f>"podpis a pečiatka "&amp;IF(COUNTA([1]summary!$H$72:$H$81)=0,"navrhovateľa","dodávateľa")</f>
        <v>podpis a pečiatka navrhovateľa</v>
      </c>
      <c r="H859" s="123"/>
      <c r="I859" s="123"/>
      <c r="J859" s="123"/>
      <c r="K859" s="123"/>
    </row>
    <row r="860" spans="1:13" s="30" customFormat="1" hidden="1" x14ac:dyDescent="0.25">
      <c r="A860" s="1">
        <f>A856</f>
        <v>0</v>
      </c>
      <c r="F860" s="32"/>
      <c r="G860" s="33"/>
      <c r="H860" s="33"/>
      <c r="I860" s="33"/>
      <c r="J860" s="33"/>
      <c r="K860" s="33"/>
    </row>
    <row r="861" spans="1:13" customFormat="1" ht="15" hidden="1" customHeight="1" x14ac:dyDescent="0.25">
      <c r="A861" s="1">
        <f>A856*IF(COUNTA([1]summary!$H$72:$H$81)=0,1,0)</f>
        <v>0</v>
      </c>
      <c r="B861" s="124" t="s">
        <v>77</v>
      </c>
      <c r="C861" s="124"/>
      <c r="D861" s="124"/>
      <c r="E861" s="124"/>
      <c r="F861" s="124"/>
      <c r="G861" s="124"/>
      <c r="H861" s="124"/>
      <c r="I861" s="124"/>
      <c r="J861" s="124"/>
      <c r="K861" s="124"/>
      <c r="L861" s="34"/>
    </row>
    <row r="862" spans="1:13" customFormat="1" hidden="1" x14ac:dyDescent="0.25">
      <c r="A862" s="1">
        <f>A861</f>
        <v>0</v>
      </c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34"/>
    </row>
    <row r="863" spans="1:13" customFormat="1" ht="15" hidden="1" customHeight="1" x14ac:dyDescent="0.25">
      <c r="A863" s="1">
        <f>A856*IF(A861=1,0,1)</f>
        <v>0</v>
      </c>
      <c r="B863" s="124" t="s">
        <v>78</v>
      </c>
      <c r="C863" s="124"/>
      <c r="D863" s="124"/>
      <c r="E863" s="124"/>
      <c r="F863" s="124"/>
      <c r="G863" s="124"/>
      <c r="H863" s="124"/>
      <c r="I863" s="124"/>
      <c r="J863" s="124"/>
      <c r="K863" s="124"/>
      <c r="L863" s="34"/>
    </row>
    <row r="864" spans="1:13" customFormat="1" hidden="1" x14ac:dyDescent="0.25">
      <c r="A864" s="1">
        <f>A863</f>
        <v>0</v>
      </c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34"/>
    </row>
    <row r="865" spans="1:13" s="1" customFormat="1" ht="21" hidden="1" x14ac:dyDescent="0.25">
      <c r="A865" s="1">
        <f>A887*A856*IF(J865="",0,1)</f>
        <v>0</v>
      </c>
      <c r="B865" s="2"/>
      <c r="C865" s="3"/>
      <c r="D865" s="3"/>
      <c r="E865" s="3"/>
      <c r="F865" s="3"/>
      <c r="G865" s="3"/>
      <c r="H865" s="3"/>
      <c r="I865" s="3"/>
      <c r="J865" s="125" t="str">
        <f>$J$4</f>
        <v xml:space="preserve">Príloha č. 2: </v>
      </c>
      <c r="K865" s="125"/>
    </row>
    <row r="866" spans="1:13" s="1" customFormat="1" ht="23.25" hidden="1" customHeight="1" x14ac:dyDescent="0.25">
      <c r="A866" s="1">
        <f>A887*A856</f>
        <v>0</v>
      </c>
      <c r="B866" s="143" t="str">
        <f>$B$5</f>
        <v>Kúpna zmluva – Príloha č. 2:</v>
      </c>
      <c r="C866" s="143"/>
      <c r="D866" s="143"/>
      <c r="E866" s="143"/>
      <c r="F866" s="143"/>
      <c r="G866" s="143"/>
      <c r="H866" s="143"/>
      <c r="I866" s="143"/>
      <c r="J866" s="143"/>
      <c r="K866" s="143"/>
      <c r="M866" s="4"/>
    </row>
    <row r="867" spans="1:13" s="1" customFormat="1" hidden="1" x14ac:dyDescent="0.25">
      <c r="A867" s="1">
        <f>A887*A856</f>
        <v>0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M867" s="4"/>
    </row>
    <row r="868" spans="1:13" s="1" customFormat="1" ht="23.25" hidden="1" customHeight="1" x14ac:dyDescent="0.25">
      <c r="A868" s="1">
        <f>A887*A856</f>
        <v>0</v>
      </c>
      <c r="B868" s="143" t="str">
        <f>$B$7</f>
        <v>Cena dodávaného predmetu zákazky</v>
      </c>
      <c r="C868" s="143"/>
      <c r="D868" s="143"/>
      <c r="E868" s="143"/>
      <c r="F868" s="143"/>
      <c r="G868" s="143"/>
      <c r="H868" s="143"/>
      <c r="I868" s="143"/>
      <c r="J868" s="143"/>
      <c r="K868" s="143"/>
      <c r="M868" s="4"/>
    </row>
    <row r="869" spans="1:13" customFormat="1" hidden="1" x14ac:dyDescent="0.25">
      <c r="A869" s="1">
        <f>A887*A856</f>
        <v>0</v>
      </c>
      <c r="B869" s="6"/>
    </row>
    <row r="870" spans="1:13" customFormat="1" ht="15" hidden="1" customHeight="1" x14ac:dyDescent="0.25">
      <c r="A870" s="1">
        <f>A887*A856</f>
        <v>0</v>
      </c>
      <c r="B87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870" s="144"/>
      <c r="D870" s="144"/>
      <c r="E870" s="144"/>
      <c r="F870" s="144"/>
      <c r="G870" s="144"/>
      <c r="H870" s="144"/>
      <c r="I870" s="144"/>
      <c r="J870" s="144"/>
      <c r="K870" s="144"/>
    </row>
    <row r="871" spans="1:13" customFormat="1" hidden="1" x14ac:dyDescent="0.25">
      <c r="A871" s="1">
        <f>A887*A856</f>
        <v>0</v>
      </c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</row>
    <row r="872" spans="1:13" customFormat="1" hidden="1" x14ac:dyDescent="0.25">
      <c r="A872" s="1">
        <f>A887*A856</f>
        <v>0</v>
      </c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</row>
    <row r="873" spans="1:13" customFormat="1" hidden="1" x14ac:dyDescent="0.25">
      <c r="A873" s="1">
        <f>A887*A856</f>
        <v>0</v>
      </c>
      <c r="B873" s="6"/>
    </row>
    <row r="874" spans="1:13" s="1" customFormat="1" ht="19.5" hidden="1" customHeight="1" thickBot="1" x14ac:dyDescent="0.3">
      <c r="A874" s="1">
        <f>A887*A856</f>
        <v>0</v>
      </c>
      <c r="C874" s="145" t="str">
        <f>"Identifikačné údaje "&amp;IF(COUNTA([1]summary!$H$72:$H$81)=0,"navrhovateľa:","dodávateľa:")</f>
        <v>Identifikačné údaje navrhovateľa:</v>
      </c>
      <c r="D874" s="146"/>
      <c r="E874" s="146"/>
      <c r="F874" s="146"/>
      <c r="G874" s="147"/>
    </row>
    <row r="875" spans="1:13" s="1" customFormat="1" ht="19.5" hidden="1" customHeight="1" x14ac:dyDescent="0.25">
      <c r="A875" s="1">
        <f>A887*A856</f>
        <v>0</v>
      </c>
      <c r="C875" s="148" t="s">
        <v>2</v>
      </c>
      <c r="D875" s="149"/>
      <c r="E875" s="102"/>
      <c r="F875" s="103"/>
      <c r="G875" s="104"/>
    </row>
    <row r="876" spans="1:13" s="1" customFormat="1" ht="39" hidden="1" customHeight="1" x14ac:dyDescent="0.25">
      <c r="A876" s="1">
        <f>A887*A856</f>
        <v>0</v>
      </c>
      <c r="C876" s="139" t="s">
        <v>3</v>
      </c>
      <c r="D876" s="140"/>
      <c r="E876" s="89"/>
      <c r="F876" s="90"/>
      <c r="G876" s="91"/>
    </row>
    <row r="877" spans="1:13" s="1" customFormat="1" ht="19.5" hidden="1" customHeight="1" x14ac:dyDescent="0.25">
      <c r="A877" s="1">
        <f>A887*A856</f>
        <v>0</v>
      </c>
      <c r="C877" s="141" t="s">
        <v>4</v>
      </c>
      <c r="D877" s="142"/>
      <c r="E877" s="89"/>
      <c r="F877" s="90"/>
      <c r="G877" s="91"/>
    </row>
    <row r="878" spans="1:13" s="1" customFormat="1" ht="19.5" hidden="1" customHeight="1" x14ac:dyDescent="0.25">
      <c r="A878" s="1">
        <f>A887*A856</f>
        <v>0</v>
      </c>
      <c r="C878" s="141" t="s">
        <v>5</v>
      </c>
      <c r="D878" s="142"/>
      <c r="E878" s="89"/>
      <c r="F878" s="90"/>
      <c r="G878" s="91"/>
    </row>
    <row r="879" spans="1:13" s="1" customFormat="1" ht="19.5" hidden="1" customHeight="1" x14ac:dyDescent="0.25">
      <c r="A879" s="1">
        <f>A887*A856</f>
        <v>0</v>
      </c>
      <c r="C879" s="141" t="s">
        <v>6</v>
      </c>
      <c r="D879" s="142"/>
      <c r="E879" s="89"/>
      <c r="F879" s="90"/>
      <c r="G879" s="91"/>
    </row>
    <row r="880" spans="1:13" s="1" customFormat="1" ht="19.5" hidden="1" customHeight="1" x14ac:dyDescent="0.25">
      <c r="A880" s="1">
        <f>A887*A856</f>
        <v>0</v>
      </c>
      <c r="C880" s="141" t="s">
        <v>7</v>
      </c>
      <c r="D880" s="142"/>
      <c r="E880" s="89"/>
      <c r="F880" s="90"/>
      <c r="G880" s="91"/>
    </row>
    <row r="881" spans="1:11" s="1" customFormat="1" ht="19.5" hidden="1" customHeight="1" x14ac:dyDescent="0.25">
      <c r="A881" s="1">
        <f>A887*A856</f>
        <v>0</v>
      </c>
      <c r="C881" s="141" t="s">
        <v>8</v>
      </c>
      <c r="D881" s="142"/>
      <c r="E881" s="89"/>
      <c r="F881" s="90"/>
      <c r="G881" s="91"/>
    </row>
    <row r="882" spans="1:11" s="1" customFormat="1" ht="19.5" hidden="1" customHeight="1" x14ac:dyDescent="0.25">
      <c r="A882" s="1">
        <f>A887*A856</f>
        <v>0</v>
      </c>
      <c r="C882" s="141" t="s">
        <v>9</v>
      </c>
      <c r="D882" s="142"/>
      <c r="E882" s="89"/>
      <c r="F882" s="90"/>
      <c r="G882" s="91"/>
    </row>
    <row r="883" spans="1:11" s="1" customFormat="1" ht="19.5" hidden="1" customHeight="1" x14ac:dyDescent="0.25">
      <c r="A883" s="1">
        <f>A887*A856</f>
        <v>0</v>
      </c>
      <c r="C883" s="141" t="s">
        <v>10</v>
      </c>
      <c r="D883" s="142"/>
      <c r="E883" s="89"/>
      <c r="F883" s="90"/>
      <c r="G883" s="91"/>
    </row>
    <row r="884" spans="1:11" s="1" customFormat="1" ht="19.5" hidden="1" customHeight="1" thickBot="1" x14ac:dyDescent="0.3">
      <c r="A884" s="1">
        <f>A887*A856</f>
        <v>0</v>
      </c>
      <c r="C884" s="150" t="s">
        <v>11</v>
      </c>
      <c r="D884" s="151"/>
      <c r="E884" s="107"/>
      <c r="F884" s="108"/>
      <c r="G884" s="109"/>
    </row>
    <row r="885" spans="1:11" customFormat="1" hidden="1" x14ac:dyDescent="0.25">
      <c r="A885" s="1">
        <f>A887*A856</f>
        <v>0</v>
      </c>
      <c r="B885" s="6"/>
    </row>
    <row r="886" spans="1:11" customFormat="1" hidden="1" x14ac:dyDescent="0.25">
      <c r="A886" s="1">
        <f>A887*A856</f>
        <v>0</v>
      </c>
      <c r="B886" s="6"/>
    </row>
    <row r="887" spans="1:11" customFormat="1" hidden="1" x14ac:dyDescent="0.25">
      <c r="A887">
        <f>IF(D887&lt;&gt;"",1,0)</f>
        <v>0</v>
      </c>
      <c r="B887" s="162" t="s">
        <v>12</v>
      </c>
      <c r="C887" s="162"/>
      <c r="D887" s="163" t="str">
        <f>IF([1]summary!$B$52&lt;&gt;"",[1]summary!$B$52,"")</f>
        <v/>
      </c>
      <c r="E887" s="163"/>
      <c r="F887" s="163"/>
      <c r="G887" s="163"/>
      <c r="H887" s="163"/>
      <c r="I887" s="163"/>
      <c r="J887" s="163"/>
      <c r="K887" s="7"/>
    </row>
    <row r="888" spans="1:11" customFormat="1" hidden="1" x14ac:dyDescent="0.25">
      <c r="A888" s="1">
        <f>A887</f>
        <v>0</v>
      </c>
      <c r="B888" s="6"/>
    </row>
    <row r="889" spans="1:11" customFormat="1" ht="54.95" hidden="1" customHeight="1" thickBot="1" x14ac:dyDescent="0.3">
      <c r="A889" s="1">
        <f>A887</f>
        <v>0</v>
      </c>
      <c r="B889" s="164" t="s">
        <v>13</v>
      </c>
      <c r="C889" s="165"/>
      <c r="D889" s="166"/>
      <c r="E889" s="167" t="s">
        <v>14</v>
      </c>
      <c r="F889" s="168"/>
      <c r="G889" s="35" t="s">
        <v>15</v>
      </c>
      <c r="H889" s="36" t="s">
        <v>16</v>
      </c>
      <c r="I889" s="35" t="s">
        <v>17</v>
      </c>
      <c r="J889" s="37" t="s">
        <v>18</v>
      </c>
      <c r="K889" s="37" t="s">
        <v>19</v>
      </c>
    </row>
    <row r="890" spans="1:11" customFormat="1" ht="25.5" hidden="1" customHeight="1" x14ac:dyDescent="0.25">
      <c r="A890" s="1">
        <f>A887</f>
        <v>0</v>
      </c>
      <c r="B890" s="152" t="s">
        <v>79</v>
      </c>
      <c r="C890" s="153"/>
      <c r="D890" s="8"/>
      <c r="E890" s="117"/>
      <c r="F890" s="118"/>
      <c r="G890" s="38" t="s">
        <v>22</v>
      </c>
      <c r="H890" s="39"/>
      <c r="I890" s="10"/>
      <c r="J890" s="11" t="str">
        <f t="shared" ref="J890:J897" si="31">IF(AND(H890&lt;&gt;"",I890&lt;&gt;""),H890*I890,"")</f>
        <v/>
      </c>
      <c r="K890" s="11" t="str">
        <f t="shared" ref="K890:K897" si="32">IF(J890&lt;&gt;"",J890*1.2,"")</f>
        <v/>
      </c>
    </row>
    <row r="891" spans="1:11" customFormat="1" ht="25.5" hidden="1" customHeight="1" x14ac:dyDescent="0.25">
      <c r="A891" s="1">
        <f>A887</f>
        <v>0</v>
      </c>
      <c r="B891" s="154"/>
      <c r="C891" s="155"/>
      <c r="D891" s="12"/>
      <c r="E891" s="119"/>
      <c r="F891" s="120"/>
      <c r="G891" s="40" t="s">
        <v>22</v>
      </c>
      <c r="H891" s="41"/>
      <c r="I891" s="14"/>
      <c r="J891" s="15" t="str">
        <f t="shared" si="31"/>
        <v/>
      </c>
      <c r="K891" s="15" t="str">
        <f t="shared" si="32"/>
        <v/>
      </c>
    </row>
    <row r="892" spans="1:11" customFormat="1" ht="25.5" hidden="1" customHeight="1" thickBot="1" x14ac:dyDescent="0.3">
      <c r="A892" s="1">
        <f>A887</f>
        <v>0</v>
      </c>
      <c r="B892" s="156"/>
      <c r="C892" s="157"/>
      <c r="D892" s="16"/>
      <c r="E892" s="126"/>
      <c r="F892" s="127"/>
      <c r="G892" s="21" t="s">
        <v>22</v>
      </c>
      <c r="H892" s="22"/>
      <c r="I892" s="18"/>
      <c r="J892" s="19" t="str">
        <f t="shared" si="31"/>
        <v/>
      </c>
      <c r="K892" s="19" t="str">
        <f t="shared" si="32"/>
        <v/>
      </c>
    </row>
    <row r="893" spans="1:11" customFormat="1" ht="25.5" hidden="1" customHeight="1" x14ac:dyDescent="0.25">
      <c r="A893" s="1">
        <f>A887</f>
        <v>0</v>
      </c>
      <c r="B893" s="152" t="s">
        <v>80</v>
      </c>
      <c r="C893" s="153"/>
      <c r="D893" s="8"/>
      <c r="E893" s="117"/>
      <c r="F893" s="118"/>
      <c r="G893" s="38" t="s">
        <v>22</v>
      </c>
      <c r="H893" s="39"/>
      <c r="I893" s="10"/>
      <c r="J893" s="11" t="str">
        <f t="shared" si="31"/>
        <v/>
      </c>
      <c r="K893" s="11" t="str">
        <f t="shared" si="32"/>
        <v/>
      </c>
    </row>
    <row r="894" spans="1:11" customFormat="1" ht="25.5" hidden="1" customHeight="1" x14ac:dyDescent="0.25">
      <c r="A894" s="1">
        <f>A887</f>
        <v>0</v>
      </c>
      <c r="B894" s="154"/>
      <c r="C894" s="155"/>
      <c r="D894" s="12"/>
      <c r="E894" s="119"/>
      <c r="F894" s="120"/>
      <c r="G894" s="40" t="s">
        <v>22</v>
      </c>
      <c r="H894" s="41"/>
      <c r="I894" s="14"/>
      <c r="J894" s="15" t="str">
        <f t="shared" si="31"/>
        <v/>
      </c>
      <c r="K894" s="15" t="str">
        <f t="shared" si="32"/>
        <v/>
      </c>
    </row>
    <row r="895" spans="1:11" customFormat="1" ht="25.5" hidden="1" customHeight="1" thickBot="1" x14ac:dyDescent="0.3">
      <c r="A895" s="1">
        <f>A887</f>
        <v>0</v>
      </c>
      <c r="B895" s="156"/>
      <c r="C895" s="157"/>
      <c r="D895" s="16"/>
      <c r="E895" s="126"/>
      <c r="F895" s="127"/>
      <c r="G895" s="21" t="s">
        <v>22</v>
      </c>
      <c r="H895" s="22"/>
      <c r="I895" s="18"/>
      <c r="J895" s="19" t="str">
        <f t="shared" si="31"/>
        <v/>
      </c>
      <c r="K895" s="19" t="str">
        <f t="shared" si="32"/>
        <v/>
      </c>
    </row>
    <row r="896" spans="1:11" customFormat="1" ht="25.5" hidden="1" customHeight="1" x14ac:dyDescent="0.25">
      <c r="A896" s="1">
        <f>A887</f>
        <v>0</v>
      </c>
      <c r="B896" s="152" t="s">
        <v>65</v>
      </c>
      <c r="C896" s="153"/>
      <c r="D896" s="8" t="s">
        <v>66</v>
      </c>
      <c r="E896" s="158" t="s">
        <v>67</v>
      </c>
      <c r="F896" s="159"/>
      <c r="G896" s="38" t="s">
        <v>67</v>
      </c>
      <c r="H896" s="39"/>
      <c r="I896" s="10">
        <v>1</v>
      </c>
      <c r="J896" s="11" t="str">
        <f t="shared" si="31"/>
        <v/>
      </c>
      <c r="K896" s="11" t="str">
        <f t="shared" si="32"/>
        <v/>
      </c>
    </row>
    <row r="897" spans="1:13" customFormat="1" ht="25.5" hidden="1" customHeight="1" thickBot="1" x14ac:dyDescent="0.3">
      <c r="A897" s="1">
        <f>A887</f>
        <v>0</v>
      </c>
      <c r="B897" s="156"/>
      <c r="C897" s="157"/>
      <c r="D897" s="16" t="s">
        <v>68</v>
      </c>
      <c r="E897" s="160" t="s">
        <v>67</v>
      </c>
      <c r="F897" s="161"/>
      <c r="G897" s="21" t="s">
        <v>67</v>
      </c>
      <c r="H897" s="22"/>
      <c r="I897" s="18">
        <v>1</v>
      </c>
      <c r="J897" s="19" t="str">
        <f t="shared" si="31"/>
        <v/>
      </c>
      <c r="K897" s="19" t="str">
        <f t="shared" si="32"/>
        <v/>
      </c>
    </row>
    <row r="898" spans="1:13" customFormat="1" ht="25.5" hidden="1" customHeight="1" thickBot="1" x14ac:dyDescent="0.3">
      <c r="A898" s="1">
        <f>A887</f>
        <v>0</v>
      </c>
      <c r="B898" s="23"/>
      <c r="C898" s="24"/>
      <c r="D898" s="24"/>
      <c r="E898" s="24"/>
      <c r="F898" s="24"/>
      <c r="G898" s="24"/>
      <c r="H898" s="25"/>
      <c r="I898" s="25" t="s">
        <v>69</v>
      </c>
      <c r="J898" s="26" t="str">
        <f>IF(SUM(J890:J897)&gt;0,SUM(J890:J897),"")</f>
        <v/>
      </c>
      <c r="K898" s="26" t="str">
        <f>IF(SUM(K890:K897)&gt;0,SUM(K890:K897),"")</f>
        <v/>
      </c>
    </row>
    <row r="899" spans="1:13" customFormat="1" hidden="1" x14ac:dyDescent="0.25">
      <c r="A899" s="1">
        <f>A887</f>
        <v>0</v>
      </c>
      <c r="B899" s="27" t="s">
        <v>70</v>
      </c>
    </row>
    <row r="900" spans="1:13" customFormat="1" hidden="1" x14ac:dyDescent="0.25">
      <c r="A900" s="1">
        <f>A887</f>
        <v>0</v>
      </c>
      <c r="B900" s="6"/>
    </row>
    <row r="901" spans="1:13" customFormat="1" hidden="1" x14ac:dyDescent="0.25">
      <c r="A901" s="1">
        <f>A887</f>
        <v>0</v>
      </c>
      <c r="B901" s="6"/>
    </row>
    <row r="902" spans="1:13" customFormat="1" ht="15" hidden="1" customHeight="1" x14ac:dyDescent="0.25">
      <c r="A902" s="1">
        <f>A887*IF(COUNTA([1]summary!$H$72:$H$81)=0,1,0)</f>
        <v>0</v>
      </c>
      <c r="B902" s="6"/>
      <c r="C902" s="169" t="str">
        <f>$C$78</f>
        <v>Týmto zároveň potvrdzujeme, že nami predložená ponuka zodpovedá cenám obvyklým v danom mieste a čase.</v>
      </c>
      <c r="D902" s="169"/>
      <c r="E902" s="169"/>
      <c r="F902" s="169"/>
      <c r="G902" s="169"/>
      <c r="H902" s="169"/>
      <c r="I902" s="169"/>
      <c r="J902" s="169"/>
    </row>
    <row r="903" spans="1:13" customFormat="1" hidden="1" x14ac:dyDescent="0.25">
      <c r="A903" s="1">
        <f>A902</f>
        <v>0</v>
      </c>
      <c r="B903" s="6"/>
    </row>
    <row r="904" spans="1:13" customFormat="1" hidden="1" x14ac:dyDescent="0.25">
      <c r="A904" s="1">
        <f>A902</f>
        <v>0</v>
      </c>
      <c r="B904" s="6"/>
    </row>
    <row r="905" spans="1:13" customFormat="1" hidden="1" x14ac:dyDescent="0.25">
      <c r="A905" s="1">
        <f>A887*IF([1]summary!$F$12='Príloha č. 2'!M905,1,0)</f>
        <v>0</v>
      </c>
      <c r="B905" s="121" t="s">
        <v>72</v>
      </c>
      <c r="C905" s="121"/>
      <c r="D905" s="121"/>
      <c r="E905" s="121"/>
      <c r="F905" s="121"/>
      <c r="G905" s="121"/>
      <c r="H905" s="121"/>
      <c r="I905" s="121"/>
      <c r="J905" s="121"/>
      <c r="K905" s="121"/>
      <c r="M905" s="4" t="s">
        <v>73</v>
      </c>
    </row>
    <row r="906" spans="1:13" customFormat="1" hidden="1" x14ac:dyDescent="0.25">
      <c r="A906" s="1">
        <f>A905</f>
        <v>0</v>
      </c>
      <c r="B906" s="6"/>
    </row>
    <row r="907" spans="1:13" customFormat="1" ht="15" hidden="1" customHeight="1" x14ac:dyDescent="0.25">
      <c r="A907" s="1">
        <f>A905</f>
        <v>0</v>
      </c>
      <c r="B907" s="122" t="s">
        <v>74</v>
      </c>
      <c r="C907" s="122"/>
      <c r="D907" s="122"/>
      <c r="E907" s="122"/>
      <c r="F907" s="122"/>
      <c r="G907" s="122"/>
      <c r="H907" s="122"/>
      <c r="I907" s="122"/>
      <c r="J907" s="122"/>
      <c r="K907" s="122"/>
    </row>
    <row r="908" spans="1:13" customFormat="1" hidden="1" x14ac:dyDescent="0.25">
      <c r="A908" s="1">
        <f>A905</f>
        <v>0</v>
      </c>
      <c r="B908" s="6"/>
    </row>
    <row r="909" spans="1:13" customFormat="1" hidden="1" x14ac:dyDescent="0.25">
      <c r="A909" s="1">
        <f>A905</f>
        <v>0</v>
      </c>
      <c r="B909" s="6"/>
    </row>
    <row r="910" spans="1:13" customFormat="1" hidden="1" x14ac:dyDescent="0.25">
      <c r="A910" s="1">
        <f>A911</f>
        <v>0</v>
      </c>
      <c r="B910" s="6"/>
    </row>
    <row r="911" spans="1:13" customFormat="1" hidden="1" x14ac:dyDescent="0.25">
      <c r="A911" s="1">
        <f>A887*IF(COUNTA([1]summary!$H$72:$H$81)=0,IF([1]summary!$J$20="všetky predmety spolu",0,1),IF([1]summary!$E$58="cenové ponuky komplexne",0,1))</f>
        <v>0</v>
      </c>
      <c r="B911" s="6"/>
      <c r="C911" s="28" t="s">
        <v>75</v>
      </c>
      <c r="D911" s="29"/>
    </row>
    <row r="912" spans="1:13" s="30" customFormat="1" hidden="1" x14ac:dyDescent="0.25">
      <c r="A912" s="1">
        <f>A911</f>
        <v>0</v>
      </c>
      <c r="C912" s="28"/>
    </row>
    <row r="913" spans="1:13" s="30" customFormat="1" ht="15" hidden="1" customHeight="1" x14ac:dyDescent="0.25">
      <c r="A913" s="1">
        <f>A911</f>
        <v>0</v>
      </c>
      <c r="C913" s="28" t="s">
        <v>76</v>
      </c>
      <c r="D913" s="29"/>
      <c r="G913" s="31"/>
      <c r="H913" s="31"/>
      <c r="I913" s="31"/>
      <c r="J913" s="31"/>
      <c r="K913" s="31"/>
    </row>
    <row r="914" spans="1:13" s="30" customFormat="1" hidden="1" x14ac:dyDescent="0.25">
      <c r="A914" s="1">
        <f>A911</f>
        <v>0</v>
      </c>
      <c r="F914" s="32"/>
      <c r="G914" s="123" t="str">
        <f>"podpis a pečiatka "&amp;IF(COUNTA([1]summary!$H$72:$H$81)=0,"navrhovateľa","dodávateľa")</f>
        <v>podpis a pečiatka navrhovateľa</v>
      </c>
      <c r="H914" s="123"/>
      <c r="I914" s="123"/>
      <c r="J914" s="123"/>
      <c r="K914" s="123"/>
    </row>
    <row r="915" spans="1:13" s="30" customFormat="1" hidden="1" x14ac:dyDescent="0.25">
      <c r="A915" s="1">
        <f>A911</f>
        <v>0</v>
      </c>
      <c r="F915" s="32"/>
      <c r="G915" s="33"/>
      <c r="H915" s="33"/>
      <c r="I915" s="33"/>
      <c r="J915" s="33"/>
      <c r="K915" s="33"/>
    </row>
    <row r="916" spans="1:13" customFormat="1" ht="15" hidden="1" customHeight="1" x14ac:dyDescent="0.25">
      <c r="A916" s="1">
        <f>A911*IF(COUNTA([1]summary!$H$72:$H$81)=0,1,0)</f>
        <v>0</v>
      </c>
      <c r="B916" s="124" t="s">
        <v>77</v>
      </c>
      <c r="C916" s="124"/>
      <c r="D916" s="124"/>
      <c r="E916" s="124"/>
      <c r="F916" s="124"/>
      <c r="G916" s="124"/>
      <c r="H916" s="124"/>
      <c r="I916" s="124"/>
      <c r="J916" s="124"/>
      <c r="K916" s="124"/>
      <c r="L916" s="34"/>
    </row>
    <row r="917" spans="1:13" customFormat="1" hidden="1" x14ac:dyDescent="0.25">
      <c r="A917" s="1">
        <f>A916</f>
        <v>0</v>
      </c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34"/>
    </row>
    <row r="918" spans="1:13" customFormat="1" ht="15" hidden="1" customHeight="1" x14ac:dyDescent="0.25">
      <c r="A918" s="1">
        <f>A911*IF(A916=1,0,1)</f>
        <v>0</v>
      </c>
      <c r="B918" s="124" t="s">
        <v>78</v>
      </c>
      <c r="C918" s="124"/>
      <c r="D918" s="124"/>
      <c r="E918" s="124"/>
      <c r="F918" s="124"/>
      <c r="G918" s="124"/>
      <c r="H918" s="124"/>
      <c r="I918" s="124"/>
      <c r="J918" s="124"/>
      <c r="K918" s="124"/>
      <c r="L918" s="34"/>
    </row>
    <row r="919" spans="1:13" customFormat="1" hidden="1" x14ac:dyDescent="0.25">
      <c r="A919" s="1">
        <f>A918</f>
        <v>0</v>
      </c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34"/>
    </row>
    <row r="920" spans="1:13" s="1" customFormat="1" ht="21" hidden="1" x14ac:dyDescent="0.25">
      <c r="A920" s="1">
        <f>A942*A911*IF(J920="",0,1)</f>
        <v>0</v>
      </c>
      <c r="B920" s="2"/>
      <c r="C920" s="3"/>
      <c r="D920" s="3"/>
      <c r="E920" s="3"/>
      <c r="F920" s="3"/>
      <c r="G920" s="3"/>
      <c r="H920" s="3"/>
      <c r="I920" s="3"/>
      <c r="J920" s="125" t="str">
        <f>$J$4</f>
        <v xml:space="preserve">Príloha č. 2: </v>
      </c>
      <c r="K920" s="125"/>
    </row>
    <row r="921" spans="1:13" s="1" customFormat="1" ht="23.25" hidden="1" customHeight="1" x14ac:dyDescent="0.25">
      <c r="A921" s="1">
        <f>A942*A911</f>
        <v>0</v>
      </c>
      <c r="B921" s="143" t="str">
        <f>$B$5</f>
        <v>Kúpna zmluva – Príloha č. 2:</v>
      </c>
      <c r="C921" s="143"/>
      <c r="D921" s="143"/>
      <c r="E921" s="143"/>
      <c r="F921" s="143"/>
      <c r="G921" s="143"/>
      <c r="H921" s="143"/>
      <c r="I921" s="143"/>
      <c r="J921" s="143"/>
      <c r="K921" s="143"/>
      <c r="M921" s="4"/>
    </row>
    <row r="922" spans="1:13" s="1" customFormat="1" hidden="1" x14ac:dyDescent="0.25">
      <c r="A922" s="1">
        <f>A942*A911</f>
        <v>0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M922" s="4"/>
    </row>
    <row r="923" spans="1:13" s="1" customFormat="1" ht="23.25" hidden="1" customHeight="1" x14ac:dyDescent="0.25">
      <c r="A923" s="1">
        <f>A942*A911</f>
        <v>0</v>
      </c>
      <c r="B923" s="143" t="str">
        <f>$B$7</f>
        <v>Cena dodávaného predmetu zákazky</v>
      </c>
      <c r="C923" s="143"/>
      <c r="D923" s="143"/>
      <c r="E923" s="143"/>
      <c r="F923" s="143"/>
      <c r="G923" s="143"/>
      <c r="H923" s="143"/>
      <c r="I923" s="143"/>
      <c r="J923" s="143"/>
      <c r="K923" s="143"/>
      <c r="M923" s="4"/>
    </row>
    <row r="924" spans="1:13" customFormat="1" hidden="1" x14ac:dyDescent="0.25">
      <c r="A924" s="1">
        <f>A942*A911</f>
        <v>0</v>
      </c>
      <c r="B924" s="6"/>
    </row>
    <row r="925" spans="1:13" customFormat="1" ht="15" hidden="1" customHeight="1" x14ac:dyDescent="0.25">
      <c r="A925" s="1">
        <f>A942*A911</f>
        <v>0</v>
      </c>
      <c r="B92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925" s="144"/>
      <c r="D925" s="144"/>
      <c r="E925" s="144"/>
      <c r="F925" s="144"/>
      <c r="G925" s="144"/>
      <c r="H925" s="144"/>
      <c r="I925" s="144"/>
      <c r="J925" s="144"/>
      <c r="K925" s="144"/>
    </row>
    <row r="926" spans="1:13" customFormat="1" hidden="1" x14ac:dyDescent="0.25">
      <c r="A926" s="1">
        <f>A942*A911</f>
        <v>0</v>
      </c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</row>
    <row r="927" spans="1:13" customFormat="1" hidden="1" x14ac:dyDescent="0.25">
      <c r="A927" s="1">
        <f>A942*A911</f>
        <v>0</v>
      </c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</row>
    <row r="928" spans="1:13" customFormat="1" hidden="1" x14ac:dyDescent="0.25">
      <c r="A928" s="1">
        <f>A942*A911</f>
        <v>0</v>
      </c>
      <c r="B928" s="6"/>
    </row>
    <row r="929" spans="1:11" s="1" customFormat="1" ht="19.5" hidden="1" customHeight="1" thickBot="1" x14ac:dyDescent="0.3">
      <c r="A929" s="1">
        <f>A942*A911</f>
        <v>0</v>
      </c>
      <c r="C929" s="145" t="str">
        <f>"Identifikačné údaje "&amp;IF(COUNTA([1]summary!$H$72:$H$81)=0,"navrhovateľa:","dodávateľa:")</f>
        <v>Identifikačné údaje navrhovateľa:</v>
      </c>
      <c r="D929" s="146"/>
      <c r="E929" s="146"/>
      <c r="F929" s="146"/>
      <c r="G929" s="147"/>
    </row>
    <row r="930" spans="1:11" s="1" customFormat="1" ht="19.5" hidden="1" customHeight="1" x14ac:dyDescent="0.25">
      <c r="A930" s="1">
        <f>A942*A911</f>
        <v>0</v>
      </c>
      <c r="C930" s="148" t="s">
        <v>2</v>
      </c>
      <c r="D930" s="149"/>
      <c r="E930" s="102"/>
      <c r="F930" s="103"/>
      <c r="G930" s="104"/>
    </row>
    <row r="931" spans="1:11" s="1" customFormat="1" ht="39" hidden="1" customHeight="1" x14ac:dyDescent="0.25">
      <c r="A931" s="1">
        <f>A942*A911</f>
        <v>0</v>
      </c>
      <c r="C931" s="139" t="s">
        <v>3</v>
      </c>
      <c r="D931" s="140"/>
      <c r="E931" s="89"/>
      <c r="F931" s="90"/>
      <c r="G931" s="91"/>
    </row>
    <row r="932" spans="1:11" s="1" customFormat="1" ht="19.5" hidden="1" customHeight="1" x14ac:dyDescent="0.25">
      <c r="A932" s="1">
        <f>A942*A911</f>
        <v>0</v>
      </c>
      <c r="C932" s="141" t="s">
        <v>4</v>
      </c>
      <c r="D932" s="142"/>
      <c r="E932" s="89"/>
      <c r="F932" s="90"/>
      <c r="G932" s="91"/>
    </row>
    <row r="933" spans="1:11" s="1" customFormat="1" ht="19.5" hidden="1" customHeight="1" x14ac:dyDescent="0.25">
      <c r="A933" s="1">
        <f>A942*A911</f>
        <v>0</v>
      </c>
      <c r="C933" s="141" t="s">
        <v>5</v>
      </c>
      <c r="D933" s="142"/>
      <c r="E933" s="89"/>
      <c r="F933" s="90"/>
      <c r="G933" s="91"/>
    </row>
    <row r="934" spans="1:11" s="1" customFormat="1" ht="19.5" hidden="1" customHeight="1" x14ac:dyDescent="0.25">
      <c r="A934" s="1">
        <f>A942*A911</f>
        <v>0</v>
      </c>
      <c r="C934" s="141" t="s">
        <v>6</v>
      </c>
      <c r="D934" s="142"/>
      <c r="E934" s="89"/>
      <c r="F934" s="90"/>
      <c r="G934" s="91"/>
    </row>
    <row r="935" spans="1:11" s="1" customFormat="1" ht="19.5" hidden="1" customHeight="1" x14ac:dyDescent="0.25">
      <c r="A935" s="1">
        <f>A942*A911</f>
        <v>0</v>
      </c>
      <c r="C935" s="141" t="s">
        <v>7</v>
      </c>
      <c r="D935" s="142"/>
      <c r="E935" s="89"/>
      <c r="F935" s="90"/>
      <c r="G935" s="91"/>
    </row>
    <row r="936" spans="1:11" s="1" customFormat="1" ht="19.5" hidden="1" customHeight="1" x14ac:dyDescent="0.25">
      <c r="A936" s="1">
        <f>A942*A911</f>
        <v>0</v>
      </c>
      <c r="C936" s="141" t="s">
        <v>8</v>
      </c>
      <c r="D936" s="142"/>
      <c r="E936" s="89"/>
      <c r="F936" s="90"/>
      <c r="G936" s="91"/>
    </row>
    <row r="937" spans="1:11" s="1" customFormat="1" ht="19.5" hidden="1" customHeight="1" x14ac:dyDescent="0.25">
      <c r="A937" s="1">
        <f>A942*A911</f>
        <v>0</v>
      </c>
      <c r="C937" s="141" t="s">
        <v>9</v>
      </c>
      <c r="D937" s="142"/>
      <c r="E937" s="89"/>
      <c r="F937" s="90"/>
      <c r="G937" s="91"/>
    </row>
    <row r="938" spans="1:11" s="1" customFormat="1" ht="19.5" hidden="1" customHeight="1" x14ac:dyDescent="0.25">
      <c r="A938" s="1">
        <f>A942*A911</f>
        <v>0</v>
      </c>
      <c r="C938" s="141" t="s">
        <v>10</v>
      </c>
      <c r="D938" s="142"/>
      <c r="E938" s="89"/>
      <c r="F938" s="90"/>
      <c r="G938" s="91"/>
    </row>
    <row r="939" spans="1:11" s="1" customFormat="1" ht="19.5" hidden="1" customHeight="1" thickBot="1" x14ac:dyDescent="0.3">
      <c r="A939" s="1">
        <f>A942*A911</f>
        <v>0</v>
      </c>
      <c r="C939" s="150" t="s">
        <v>11</v>
      </c>
      <c r="D939" s="151"/>
      <c r="E939" s="107"/>
      <c r="F939" s="108"/>
      <c r="G939" s="109"/>
    </row>
    <row r="940" spans="1:11" customFormat="1" hidden="1" x14ac:dyDescent="0.25">
      <c r="A940" s="1">
        <f>A942*A911</f>
        <v>0</v>
      </c>
      <c r="B940" s="6"/>
    </row>
    <row r="941" spans="1:11" customFormat="1" hidden="1" x14ac:dyDescent="0.25">
      <c r="A941" s="1">
        <f>A942*A911</f>
        <v>0</v>
      </c>
      <c r="B941" s="6"/>
    </row>
    <row r="942" spans="1:11" customFormat="1" hidden="1" x14ac:dyDescent="0.25">
      <c r="A942">
        <f>IF(D942&lt;&gt;"",1,0)</f>
        <v>0</v>
      </c>
      <c r="B942" s="162" t="s">
        <v>12</v>
      </c>
      <c r="C942" s="162"/>
      <c r="D942" s="163" t="str">
        <f>IF([1]summary!$B$53&lt;&gt;"",[1]summary!$B$53,"")</f>
        <v/>
      </c>
      <c r="E942" s="163"/>
      <c r="F942" s="163"/>
      <c r="G942" s="163"/>
      <c r="H942" s="163"/>
      <c r="I942" s="163"/>
      <c r="J942" s="163"/>
      <c r="K942" s="7"/>
    </row>
    <row r="943" spans="1:11" customFormat="1" hidden="1" x14ac:dyDescent="0.25">
      <c r="A943" s="1">
        <f>A942</f>
        <v>0</v>
      </c>
      <c r="B943" s="6"/>
    </row>
    <row r="944" spans="1:11" customFormat="1" ht="54.95" hidden="1" customHeight="1" thickBot="1" x14ac:dyDescent="0.3">
      <c r="A944" s="1">
        <f>A942</f>
        <v>0</v>
      </c>
      <c r="B944" s="164" t="s">
        <v>13</v>
      </c>
      <c r="C944" s="165"/>
      <c r="D944" s="166"/>
      <c r="E944" s="167" t="s">
        <v>14</v>
      </c>
      <c r="F944" s="168"/>
      <c r="G944" s="35" t="s">
        <v>15</v>
      </c>
      <c r="H944" s="36" t="s">
        <v>16</v>
      </c>
      <c r="I944" s="35" t="s">
        <v>17</v>
      </c>
      <c r="J944" s="37" t="s">
        <v>18</v>
      </c>
      <c r="K944" s="37" t="s">
        <v>19</v>
      </c>
    </row>
    <row r="945" spans="1:13" customFormat="1" ht="25.5" hidden="1" customHeight="1" x14ac:dyDescent="0.25">
      <c r="A945" s="1">
        <f>A942</f>
        <v>0</v>
      </c>
      <c r="B945" s="152" t="s">
        <v>79</v>
      </c>
      <c r="C945" s="153"/>
      <c r="D945" s="8"/>
      <c r="E945" s="117"/>
      <c r="F945" s="118"/>
      <c r="G945" s="38" t="s">
        <v>22</v>
      </c>
      <c r="H945" s="39"/>
      <c r="I945" s="10"/>
      <c r="J945" s="11" t="str">
        <f t="shared" ref="J945:J952" si="33">IF(AND(H945&lt;&gt;"",I945&lt;&gt;""),H945*I945,"")</f>
        <v/>
      </c>
      <c r="K945" s="11" t="str">
        <f t="shared" ref="K945:K952" si="34">IF(J945&lt;&gt;"",J945*1.2,"")</f>
        <v/>
      </c>
    </row>
    <row r="946" spans="1:13" customFormat="1" ht="25.5" hidden="1" customHeight="1" x14ac:dyDescent="0.25">
      <c r="A946" s="1">
        <f>A942</f>
        <v>0</v>
      </c>
      <c r="B946" s="154"/>
      <c r="C946" s="155"/>
      <c r="D946" s="12"/>
      <c r="E946" s="119"/>
      <c r="F946" s="120"/>
      <c r="G946" s="40" t="s">
        <v>22</v>
      </c>
      <c r="H946" s="41"/>
      <c r="I946" s="14"/>
      <c r="J946" s="15" t="str">
        <f t="shared" si="33"/>
        <v/>
      </c>
      <c r="K946" s="15" t="str">
        <f t="shared" si="34"/>
        <v/>
      </c>
    </row>
    <row r="947" spans="1:13" customFormat="1" ht="25.5" hidden="1" customHeight="1" thickBot="1" x14ac:dyDescent="0.3">
      <c r="A947" s="1">
        <f>A942</f>
        <v>0</v>
      </c>
      <c r="B947" s="156"/>
      <c r="C947" s="157"/>
      <c r="D947" s="16"/>
      <c r="E947" s="126"/>
      <c r="F947" s="127"/>
      <c r="G947" s="21" t="s">
        <v>22</v>
      </c>
      <c r="H947" s="22"/>
      <c r="I947" s="18"/>
      <c r="J947" s="19" t="str">
        <f t="shared" si="33"/>
        <v/>
      </c>
      <c r="K947" s="19" t="str">
        <f t="shared" si="34"/>
        <v/>
      </c>
    </row>
    <row r="948" spans="1:13" customFormat="1" ht="25.5" hidden="1" customHeight="1" x14ac:dyDescent="0.25">
      <c r="A948" s="1">
        <f>A942</f>
        <v>0</v>
      </c>
      <c r="B948" s="152" t="s">
        <v>80</v>
      </c>
      <c r="C948" s="153"/>
      <c r="D948" s="8"/>
      <c r="E948" s="117"/>
      <c r="F948" s="118"/>
      <c r="G948" s="38" t="s">
        <v>22</v>
      </c>
      <c r="H948" s="39"/>
      <c r="I948" s="10"/>
      <c r="J948" s="11" t="str">
        <f t="shared" si="33"/>
        <v/>
      </c>
      <c r="K948" s="11" t="str">
        <f t="shared" si="34"/>
        <v/>
      </c>
    </row>
    <row r="949" spans="1:13" customFormat="1" ht="25.5" hidden="1" customHeight="1" x14ac:dyDescent="0.25">
      <c r="A949" s="1">
        <f>A942</f>
        <v>0</v>
      </c>
      <c r="B949" s="154"/>
      <c r="C949" s="155"/>
      <c r="D949" s="12"/>
      <c r="E949" s="119"/>
      <c r="F949" s="120"/>
      <c r="G949" s="40" t="s">
        <v>22</v>
      </c>
      <c r="H949" s="41"/>
      <c r="I949" s="14"/>
      <c r="J949" s="15" t="str">
        <f t="shared" si="33"/>
        <v/>
      </c>
      <c r="K949" s="15" t="str">
        <f t="shared" si="34"/>
        <v/>
      </c>
    </row>
    <row r="950" spans="1:13" customFormat="1" ht="25.5" hidden="1" customHeight="1" thickBot="1" x14ac:dyDescent="0.3">
      <c r="A950" s="1">
        <f>A942</f>
        <v>0</v>
      </c>
      <c r="B950" s="156"/>
      <c r="C950" s="157"/>
      <c r="D950" s="16"/>
      <c r="E950" s="126"/>
      <c r="F950" s="127"/>
      <c r="G950" s="21" t="s">
        <v>22</v>
      </c>
      <c r="H950" s="22"/>
      <c r="I950" s="18"/>
      <c r="J950" s="19" t="str">
        <f t="shared" si="33"/>
        <v/>
      </c>
      <c r="K950" s="19" t="str">
        <f t="shared" si="34"/>
        <v/>
      </c>
    </row>
    <row r="951" spans="1:13" customFormat="1" ht="25.5" hidden="1" customHeight="1" x14ac:dyDescent="0.25">
      <c r="A951" s="1">
        <f>A942</f>
        <v>0</v>
      </c>
      <c r="B951" s="152" t="s">
        <v>65</v>
      </c>
      <c r="C951" s="153"/>
      <c r="D951" s="8" t="s">
        <v>66</v>
      </c>
      <c r="E951" s="158" t="s">
        <v>67</v>
      </c>
      <c r="F951" s="159"/>
      <c r="G951" s="38" t="s">
        <v>67</v>
      </c>
      <c r="H951" s="39"/>
      <c r="I951" s="10">
        <v>1</v>
      </c>
      <c r="J951" s="11" t="str">
        <f t="shared" si="33"/>
        <v/>
      </c>
      <c r="K951" s="11" t="str">
        <f t="shared" si="34"/>
        <v/>
      </c>
    </row>
    <row r="952" spans="1:13" customFormat="1" ht="25.5" hidden="1" customHeight="1" thickBot="1" x14ac:dyDescent="0.3">
      <c r="A952" s="1">
        <f>A942</f>
        <v>0</v>
      </c>
      <c r="B952" s="156"/>
      <c r="C952" s="157"/>
      <c r="D952" s="16" t="s">
        <v>68</v>
      </c>
      <c r="E952" s="160" t="s">
        <v>67</v>
      </c>
      <c r="F952" s="161"/>
      <c r="G952" s="21" t="s">
        <v>67</v>
      </c>
      <c r="H952" s="22"/>
      <c r="I952" s="18">
        <v>1</v>
      </c>
      <c r="J952" s="19" t="str">
        <f t="shared" si="33"/>
        <v/>
      </c>
      <c r="K952" s="19" t="str">
        <f t="shared" si="34"/>
        <v/>
      </c>
    </row>
    <row r="953" spans="1:13" customFormat="1" ht="25.5" hidden="1" customHeight="1" thickBot="1" x14ac:dyDescent="0.3">
      <c r="A953" s="1">
        <f>A942</f>
        <v>0</v>
      </c>
      <c r="B953" s="23"/>
      <c r="C953" s="24"/>
      <c r="D953" s="24"/>
      <c r="E953" s="24"/>
      <c r="F953" s="24"/>
      <c r="G953" s="24"/>
      <c r="H953" s="25"/>
      <c r="I953" s="25" t="s">
        <v>69</v>
      </c>
      <c r="J953" s="26" t="str">
        <f>IF(SUM(J945:J952)&gt;0,SUM(J945:J952),"")</f>
        <v/>
      </c>
      <c r="K953" s="26" t="str">
        <f>IF(SUM(K945:K952)&gt;0,SUM(K945:K952),"")</f>
        <v/>
      </c>
    </row>
    <row r="954" spans="1:13" customFormat="1" hidden="1" x14ac:dyDescent="0.25">
      <c r="A954" s="1">
        <f>A942</f>
        <v>0</v>
      </c>
      <c r="B954" s="27" t="s">
        <v>70</v>
      </c>
    </row>
    <row r="955" spans="1:13" customFormat="1" hidden="1" x14ac:dyDescent="0.25">
      <c r="A955" s="1">
        <f>A942</f>
        <v>0</v>
      </c>
      <c r="B955" s="6"/>
    </row>
    <row r="956" spans="1:13" customFormat="1" hidden="1" x14ac:dyDescent="0.25">
      <c r="A956" s="1">
        <f>A942</f>
        <v>0</v>
      </c>
      <c r="B956" s="6"/>
    </row>
    <row r="957" spans="1:13" customFormat="1" ht="15" hidden="1" customHeight="1" x14ac:dyDescent="0.25">
      <c r="A957" s="1">
        <f>A942*IF(COUNTA([1]summary!$H$72:$H$81)=0,1,0)</f>
        <v>0</v>
      </c>
      <c r="B957" s="6"/>
      <c r="C957" s="169" t="str">
        <f>$C$78</f>
        <v>Týmto zároveň potvrdzujeme, že nami predložená ponuka zodpovedá cenám obvyklým v danom mieste a čase.</v>
      </c>
      <c r="D957" s="169"/>
      <c r="E957" s="169"/>
      <c r="F957" s="169"/>
      <c r="G957" s="169"/>
      <c r="H957" s="169"/>
      <c r="I957" s="169"/>
      <c r="J957" s="169"/>
    </row>
    <row r="958" spans="1:13" customFormat="1" hidden="1" x14ac:dyDescent="0.25">
      <c r="A958" s="1">
        <f>A957</f>
        <v>0</v>
      </c>
      <c r="B958" s="6"/>
    </row>
    <row r="959" spans="1:13" customFormat="1" hidden="1" x14ac:dyDescent="0.25">
      <c r="A959" s="1">
        <f>A957</f>
        <v>0</v>
      </c>
      <c r="B959" s="6"/>
    </row>
    <row r="960" spans="1:13" customFormat="1" hidden="1" x14ac:dyDescent="0.25">
      <c r="A960" s="1">
        <f>A942*IF([1]summary!$F$12='Príloha č. 2'!M960,1,0)</f>
        <v>0</v>
      </c>
      <c r="B960" s="121" t="s">
        <v>72</v>
      </c>
      <c r="C960" s="121"/>
      <c r="D960" s="121"/>
      <c r="E960" s="121"/>
      <c r="F960" s="121"/>
      <c r="G960" s="121"/>
      <c r="H960" s="121"/>
      <c r="I960" s="121"/>
      <c r="J960" s="121"/>
      <c r="K960" s="121"/>
      <c r="M960" s="4" t="s">
        <v>73</v>
      </c>
    </row>
    <row r="961" spans="1:13" customFormat="1" hidden="1" x14ac:dyDescent="0.25">
      <c r="A961" s="1">
        <f>A960</f>
        <v>0</v>
      </c>
      <c r="B961" s="6"/>
    </row>
    <row r="962" spans="1:13" customFormat="1" ht="15" hidden="1" customHeight="1" x14ac:dyDescent="0.25">
      <c r="A962" s="1">
        <f>A960</f>
        <v>0</v>
      </c>
      <c r="B962" s="122" t="s">
        <v>74</v>
      </c>
      <c r="C962" s="122"/>
      <c r="D962" s="122"/>
      <c r="E962" s="122"/>
      <c r="F962" s="122"/>
      <c r="G962" s="122"/>
      <c r="H962" s="122"/>
      <c r="I962" s="122"/>
      <c r="J962" s="122"/>
      <c r="K962" s="122"/>
    </row>
    <row r="963" spans="1:13" customFormat="1" hidden="1" x14ac:dyDescent="0.25">
      <c r="A963" s="1">
        <f>A960</f>
        <v>0</v>
      </c>
      <c r="B963" s="6"/>
    </row>
    <row r="964" spans="1:13" customFormat="1" hidden="1" x14ac:dyDescent="0.25">
      <c r="A964" s="1">
        <f>A960</f>
        <v>0</v>
      </c>
      <c r="B964" s="6"/>
    </row>
    <row r="965" spans="1:13" customFormat="1" hidden="1" x14ac:dyDescent="0.25">
      <c r="A965" s="1">
        <f>A966</f>
        <v>0</v>
      </c>
      <c r="B965" s="6"/>
    </row>
    <row r="966" spans="1:13" customFormat="1" hidden="1" x14ac:dyDescent="0.25">
      <c r="A966" s="1">
        <f>A942*IF(COUNTA([1]summary!$H$72:$H$81)=0,IF([1]summary!$J$20="všetky predmety spolu",0,1),IF([1]summary!$E$58="cenové ponuky komplexne",0,1))</f>
        <v>0</v>
      </c>
      <c r="B966" s="6"/>
      <c r="C966" s="28" t="s">
        <v>75</v>
      </c>
      <c r="D966" s="29"/>
    </row>
    <row r="967" spans="1:13" s="30" customFormat="1" hidden="1" x14ac:dyDescent="0.25">
      <c r="A967" s="1">
        <f>A966</f>
        <v>0</v>
      </c>
      <c r="C967" s="28"/>
    </row>
    <row r="968" spans="1:13" s="30" customFormat="1" ht="15" hidden="1" customHeight="1" x14ac:dyDescent="0.25">
      <c r="A968" s="1">
        <f>A966</f>
        <v>0</v>
      </c>
      <c r="C968" s="28" t="s">
        <v>76</v>
      </c>
      <c r="D968" s="29"/>
      <c r="G968" s="31"/>
      <c r="H968" s="31"/>
      <c r="I968" s="31"/>
      <c r="J968" s="31"/>
      <c r="K968" s="31"/>
    </row>
    <row r="969" spans="1:13" s="30" customFormat="1" hidden="1" x14ac:dyDescent="0.25">
      <c r="A969" s="1">
        <f>A966</f>
        <v>0</v>
      </c>
      <c r="F969" s="32"/>
      <c r="G969" s="123" t="str">
        <f>"podpis a pečiatka "&amp;IF(COUNTA([1]summary!$H$72:$H$81)=0,"navrhovateľa","dodávateľa")</f>
        <v>podpis a pečiatka navrhovateľa</v>
      </c>
      <c r="H969" s="123"/>
      <c r="I969" s="123"/>
      <c r="J969" s="123"/>
      <c r="K969" s="123"/>
    </row>
    <row r="970" spans="1:13" s="30" customFormat="1" hidden="1" x14ac:dyDescent="0.25">
      <c r="A970" s="1">
        <f>A966</f>
        <v>0</v>
      </c>
      <c r="F970" s="32"/>
      <c r="G970" s="33"/>
      <c r="H970" s="33"/>
      <c r="I970" s="33"/>
      <c r="J970" s="33"/>
      <c r="K970" s="33"/>
    </row>
    <row r="971" spans="1:13" customFormat="1" ht="15" hidden="1" customHeight="1" x14ac:dyDescent="0.25">
      <c r="A971" s="1">
        <f>A966*IF(COUNTA([1]summary!$H$72:$H$81)=0,1,0)</f>
        <v>0</v>
      </c>
      <c r="B971" s="124" t="s">
        <v>77</v>
      </c>
      <c r="C971" s="124"/>
      <c r="D971" s="124"/>
      <c r="E971" s="124"/>
      <c r="F971" s="124"/>
      <c r="G971" s="124"/>
      <c r="H971" s="124"/>
      <c r="I971" s="124"/>
      <c r="J971" s="124"/>
      <c r="K971" s="124"/>
      <c r="L971" s="34"/>
    </row>
    <row r="972" spans="1:13" customFormat="1" hidden="1" x14ac:dyDescent="0.25">
      <c r="A972" s="1">
        <f>A971</f>
        <v>0</v>
      </c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34"/>
    </row>
    <row r="973" spans="1:13" customFormat="1" ht="15" hidden="1" customHeight="1" x14ac:dyDescent="0.25">
      <c r="A973" s="1">
        <f>A966*IF(A971=1,0,1)</f>
        <v>0</v>
      </c>
      <c r="B973" s="124" t="s">
        <v>78</v>
      </c>
      <c r="C973" s="124"/>
      <c r="D973" s="124"/>
      <c r="E973" s="124"/>
      <c r="F973" s="124"/>
      <c r="G973" s="124"/>
      <c r="H973" s="124"/>
      <c r="I973" s="124"/>
      <c r="J973" s="124"/>
      <c r="K973" s="124"/>
      <c r="L973" s="34"/>
    </row>
    <row r="974" spans="1:13" customFormat="1" hidden="1" x14ac:dyDescent="0.25">
      <c r="A974" s="1">
        <f>A973</f>
        <v>0</v>
      </c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34"/>
    </row>
    <row r="975" spans="1:13" s="1" customFormat="1" ht="21" hidden="1" x14ac:dyDescent="0.25">
      <c r="A975" s="1">
        <f>A997*A966*IF(J975="",0,1)</f>
        <v>0</v>
      </c>
      <c r="B975" s="2"/>
      <c r="C975" s="3"/>
      <c r="D975" s="3"/>
      <c r="E975" s="3"/>
      <c r="F975" s="3"/>
      <c r="G975" s="3"/>
      <c r="H975" s="3"/>
      <c r="I975" s="3"/>
      <c r="J975" s="125" t="str">
        <f>$J$4</f>
        <v xml:space="preserve">Príloha č. 2: </v>
      </c>
      <c r="K975" s="125"/>
    </row>
    <row r="976" spans="1:13" s="1" customFormat="1" ht="23.25" hidden="1" customHeight="1" x14ac:dyDescent="0.25">
      <c r="A976" s="1">
        <f>A997*A966</f>
        <v>0</v>
      </c>
      <c r="B976" s="143" t="str">
        <f>$B$5</f>
        <v>Kúpna zmluva – Príloha č. 2:</v>
      </c>
      <c r="C976" s="143"/>
      <c r="D976" s="143"/>
      <c r="E976" s="143"/>
      <c r="F976" s="143"/>
      <c r="G976" s="143"/>
      <c r="H976" s="143"/>
      <c r="I976" s="143"/>
      <c r="J976" s="143"/>
      <c r="K976" s="143"/>
      <c r="M976" s="4"/>
    </row>
    <row r="977" spans="1:13" s="1" customFormat="1" hidden="1" x14ac:dyDescent="0.25">
      <c r="A977" s="1">
        <f>A997*A966</f>
        <v>0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M977" s="4"/>
    </row>
    <row r="978" spans="1:13" s="1" customFormat="1" ht="23.25" hidden="1" customHeight="1" x14ac:dyDescent="0.25">
      <c r="A978" s="1">
        <f>A997*A966</f>
        <v>0</v>
      </c>
      <c r="B978" s="143" t="str">
        <f>$B$7</f>
        <v>Cena dodávaného predmetu zákazky</v>
      </c>
      <c r="C978" s="143"/>
      <c r="D978" s="143"/>
      <c r="E978" s="143"/>
      <c r="F978" s="143"/>
      <c r="G978" s="143"/>
      <c r="H978" s="143"/>
      <c r="I978" s="143"/>
      <c r="J978" s="143"/>
      <c r="K978" s="143"/>
      <c r="M978" s="4"/>
    </row>
    <row r="979" spans="1:13" customFormat="1" hidden="1" x14ac:dyDescent="0.25">
      <c r="A979" s="1">
        <f>A997*A966</f>
        <v>0</v>
      </c>
      <c r="B979" s="6"/>
    </row>
    <row r="980" spans="1:13" customFormat="1" ht="15" hidden="1" customHeight="1" x14ac:dyDescent="0.25">
      <c r="A980" s="1">
        <f>A997*A966</f>
        <v>0</v>
      </c>
      <c r="B98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980" s="144"/>
      <c r="D980" s="144"/>
      <c r="E980" s="144"/>
      <c r="F980" s="144"/>
      <c r="G980" s="144"/>
      <c r="H980" s="144"/>
      <c r="I980" s="144"/>
      <c r="J980" s="144"/>
      <c r="K980" s="144"/>
    </row>
    <row r="981" spans="1:13" customFormat="1" hidden="1" x14ac:dyDescent="0.25">
      <c r="A981" s="1">
        <f>A997*A966</f>
        <v>0</v>
      </c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</row>
    <row r="982" spans="1:13" customFormat="1" hidden="1" x14ac:dyDescent="0.25">
      <c r="A982" s="1">
        <f>A997*A966</f>
        <v>0</v>
      </c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</row>
    <row r="983" spans="1:13" customFormat="1" hidden="1" x14ac:dyDescent="0.25">
      <c r="A983" s="1">
        <f>A997*A966</f>
        <v>0</v>
      </c>
      <c r="B983" s="6"/>
    </row>
    <row r="984" spans="1:13" s="1" customFormat="1" ht="19.5" hidden="1" customHeight="1" thickBot="1" x14ac:dyDescent="0.3">
      <c r="A984" s="1">
        <f>A997*A966</f>
        <v>0</v>
      </c>
      <c r="C984" s="177" t="str">
        <f>"Identifikačné údaje "&amp;IF(COUNTA([1]summary!$H$72:$H$81)=0,"navrhovateľa:","dodávateľa:")</f>
        <v>Identifikačné údaje navrhovateľa:</v>
      </c>
      <c r="D984" s="178"/>
      <c r="E984" s="178"/>
      <c r="F984" s="178"/>
      <c r="G984" s="179"/>
    </row>
    <row r="985" spans="1:13" s="1" customFormat="1" ht="19.5" hidden="1" customHeight="1" x14ac:dyDescent="0.25">
      <c r="A985" s="1">
        <f>A997*A966</f>
        <v>0</v>
      </c>
      <c r="C985" s="180" t="s">
        <v>2</v>
      </c>
      <c r="D985" s="181"/>
      <c r="E985" s="182"/>
      <c r="F985" s="183"/>
      <c r="G985" s="184"/>
    </row>
    <row r="986" spans="1:13" s="1" customFormat="1" ht="39" hidden="1" customHeight="1" x14ac:dyDescent="0.25">
      <c r="A986" s="1">
        <f>A997*A966</f>
        <v>0</v>
      </c>
      <c r="C986" s="170" t="s">
        <v>3</v>
      </c>
      <c r="D986" s="171"/>
      <c r="E986" s="172"/>
      <c r="F986" s="173"/>
      <c r="G986" s="174"/>
    </row>
    <row r="987" spans="1:13" s="1" customFormat="1" ht="19.5" hidden="1" customHeight="1" x14ac:dyDescent="0.25">
      <c r="A987" s="1">
        <f>A997*A966</f>
        <v>0</v>
      </c>
      <c r="C987" s="175" t="s">
        <v>4</v>
      </c>
      <c r="D987" s="176"/>
      <c r="E987" s="172"/>
      <c r="F987" s="173"/>
      <c r="G987" s="174"/>
    </row>
    <row r="988" spans="1:13" s="1" customFormat="1" ht="19.5" hidden="1" customHeight="1" x14ac:dyDescent="0.25">
      <c r="A988" s="1">
        <f>A997*A966</f>
        <v>0</v>
      </c>
      <c r="C988" s="175" t="s">
        <v>5</v>
      </c>
      <c r="D988" s="176"/>
      <c r="E988" s="172"/>
      <c r="F988" s="173"/>
      <c r="G988" s="174"/>
    </row>
    <row r="989" spans="1:13" s="1" customFormat="1" ht="19.5" hidden="1" customHeight="1" x14ac:dyDescent="0.25">
      <c r="A989" s="1">
        <f>A997*A966</f>
        <v>0</v>
      </c>
      <c r="C989" s="175" t="s">
        <v>6</v>
      </c>
      <c r="D989" s="176"/>
      <c r="E989" s="172"/>
      <c r="F989" s="173"/>
      <c r="G989" s="174"/>
    </row>
    <row r="990" spans="1:13" s="1" customFormat="1" ht="19.5" hidden="1" customHeight="1" x14ac:dyDescent="0.25">
      <c r="A990" s="1">
        <f>A997*A966</f>
        <v>0</v>
      </c>
      <c r="C990" s="175" t="s">
        <v>7</v>
      </c>
      <c r="D990" s="176"/>
      <c r="E990" s="172"/>
      <c r="F990" s="173"/>
      <c r="G990" s="174"/>
    </row>
    <row r="991" spans="1:13" s="1" customFormat="1" ht="19.5" hidden="1" customHeight="1" x14ac:dyDescent="0.25">
      <c r="A991" s="1">
        <f>A997*A966</f>
        <v>0</v>
      </c>
      <c r="C991" s="175" t="s">
        <v>8</v>
      </c>
      <c r="D991" s="176"/>
      <c r="E991" s="172"/>
      <c r="F991" s="173"/>
      <c r="G991" s="174"/>
    </row>
    <row r="992" spans="1:13" s="1" customFormat="1" ht="19.5" hidden="1" customHeight="1" x14ac:dyDescent="0.25">
      <c r="A992" s="1">
        <f>A997*A966</f>
        <v>0</v>
      </c>
      <c r="C992" s="175" t="s">
        <v>9</v>
      </c>
      <c r="D992" s="176"/>
      <c r="E992" s="172"/>
      <c r="F992" s="173"/>
      <c r="G992" s="174"/>
    </row>
    <row r="993" spans="1:11" s="1" customFormat="1" ht="19.5" hidden="1" customHeight="1" x14ac:dyDescent="0.25">
      <c r="A993" s="1">
        <f>A997*A966</f>
        <v>0</v>
      </c>
      <c r="C993" s="175" t="s">
        <v>10</v>
      </c>
      <c r="D993" s="176"/>
      <c r="E993" s="172"/>
      <c r="F993" s="173"/>
      <c r="G993" s="174"/>
    </row>
    <row r="994" spans="1:11" s="1" customFormat="1" ht="19.5" hidden="1" customHeight="1" thickBot="1" x14ac:dyDescent="0.3">
      <c r="A994" s="1">
        <f>A997*A966</f>
        <v>0</v>
      </c>
      <c r="C994" s="185" t="s">
        <v>11</v>
      </c>
      <c r="D994" s="186"/>
      <c r="E994" s="187"/>
      <c r="F994" s="188"/>
      <c r="G994" s="189"/>
    </row>
    <row r="995" spans="1:11" customFormat="1" hidden="1" x14ac:dyDescent="0.25">
      <c r="A995" s="1">
        <f>A997*A966</f>
        <v>0</v>
      </c>
      <c r="B995" s="6"/>
    </row>
    <row r="996" spans="1:11" customFormat="1" hidden="1" x14ac:dyDescent="0.25">
      <c r="A996" s="1">
        <f>A997*A966</f>
        <v>0</v>
      </c>
      <c r="B996" s="6"/>
    </row>
    <row r="997" spans="1:11" customFormat="1" hidden="1" x14ac:dyDescent="0.25">
      <c r="A997">
        <f>IF(D997&lt;&gt;"",1,0)</f>
        <v>0</v>
      </c>
      <c r="B997" s="162" t="s">
        <v>12</v>
      </c>
      <c r="C997" s="162"/>
      <c r="D997" s="163" t="str">
        <f>IF([1]summary!$B$54&lt;&gt;"",[1]summary!$B$54,"")</f>
        <v/>
      </c>
      <c r="E997" s="163"/>
      <c r="F997" s="163"/>
      <c r="G997" s="163"/>
      <c r="H997" s="163"/>
      <c r="I997" s="163"/>
      <c r="J997" s="163"/>
      <c r="K997" s="7"/>
    </row>
    <row r="998" spans="1:11" customFormat="1" hidden="1" x14ac:dyDescent="0.25">
      <c r="A998" s="1">
        <f>A997</f>
        <v>0</v>
      </c>
      <c r="B998" s="6"/>
    </row>
    <row r="999" spans="1:11" customFormat="1" ht="54.95" hidden="1" customHeight="1" thickBot="1" x14ac:dyDescent="0.3">
      <c r="A999" s="1">
        <f>A997</f>
        <v>0</v>
      </c>
      <c r="B999" s="164" t="s">
        <v>13</v>
      </c>
      <c r="C999" s="165"/>
      <c r="D999" s="166"/>
      <c r="E999" s="167" t="s">
        <v>14</v>
      </c>
      <c r="F999" s="168"/>
      <c r="G999" s="35" t="s">
        <v>15</v>
      </c>
      <c r="H999" s="36" t="s">
        <v>16</v>
      </c>
      <c r="I999" s="35" t="s">
        <v>17</v>
      </c>
      <c r="J999" s="37" t="s">
        <v>18</v>
      </c>
      <c r="K999" s="37" t="s">
        <v>19</v>
      </c>
    </row>
    <row r="1000" spans="1:11" customFormat="1" ht="25.5" hidden="1" customHeight="1" x14ac:dyDescent="0.25">
      <c r="A1000" s="1">
        <f>A997</f>
        <v>0</v>
      </c>
      <c r="B1000" s="152" t="s">
        <v>79</v>
      </c>
      <c r="C1000" s="153"/>
      <c r="D1000" s="8"/>
      <c r="E1000" s="190"/>
      <c r="F1000" s="191"/>
      <c r="G1000" s="38" t="s">
        <v>22</v>
      </c>
      <c r="H1000" s="39"/>
      <c r="I1000" s="10"/>
      <c r="J1000" s="11" t="str">
        <f t="shared" ref="J1000:J1007" si="35">IF(AND(H1000&lt;&gt;"",I1000&lt;&gt;""),H1000*I1000,"")</f>
        <v/>
      </c>
      <c r="K1000" s="11" t="str">
        <f t="shared" ref="K1000:K1007" si="36">IF(J1000&lt;&gt;"",J1000*1.2,"")</f>
        <v/>
      </c>
    </row>
    <row r="1001" spans="1:11" customFormat="1" ht="25.5" hidden="1" customHeight="1" x14ac:dyDescent="0.25">
      <c r="A1001" s="1">
        <f>A997</f>
        <v>0</v>
      </c>
      <c r="B1001" s="154"/>
      <c r="C1001" s="155"/>
      <c r="D1001" s="12"/>
      <c r="E1001" s="192"/>
      <c r="F1001" s="193"/>
      <c r="G1001" s="40" t="s">
        <v>22</v>
      </c>
      <c r="H1001" s="41"/>
      <c r="I1001" s="14"/>
      <c r="J1001" s="15" t="str">
        <f t="shared" si="35"/>
        <v/>
      </c>
      <c r="K1001" s="15" t="str">
        <f t="shared" si="36"/>
        <v/>
      </c>
    </row>
    <row r="1002" spans="1:11" customFormat="1" ht="25.5" hidden="1" customHeight="1" thickBot="1" x14ac:dyDescent="0.3">
      <c r="A1002" s="1">
        <f>A997</f>
        <v>0</v>
      </c>
      <c r="B1002" s="156"/>
      <c r="C1002" s="157"/>
      <c r="D1002" s="16"/>
      <c r="E1002" s="194"/>
      <c r="F1002" s="195"/>
      <c r="G1002" s="21" t="s">
        <v>22</v>
      </c>
      <c r="H1002" s="22"/>
      <c r="I1002" s="18"/>
      <c r="J1002" s="19" t="str">
        <f t="shared" si="35"/>
        <v/>
      </c>
      <c r="K1002" s="19" t="str">
        <f t="shared" si="36"/>
        <v/>
      </c>
    </row>
    <row r="1003" spans="1:11" customFormat="1" ht="25.5" hidden="1" customHeight="1" x14ac:dyDescent="0.25">
      <c r="A1003" s="1">
        <f>A997</f>
        <v>0</v>
      </c>
      <c r="B1003" s="152" t="s">
        <v>80</v>
      </c>
      <c r="C1003" s="153"/>
      <c r="D1003" s="8"/>
      <c r="E1003" s="190"/>
      <c r="F1003" s="191"/>
      <c r="G1003" s="38" t="s">
        <v>22</v>
      </c>
      <c r="H1003" s="39"/>
      <c r="I1003" s="10"/>
      <c r="J1003" s="11" t="str">
        <f t="shared" si="35"/>
        <v/>
      </c>
      <c r="K1003" s="11" t="str">
        <f t="shared" si="36"/>
        <v/>
      </c>
    </row>
    <row r="1004" spans="1:11" customFormat="1" ht="25.5" hidden="1" customHeight="1" x14ac:dyDescent="0.25">
      <c r="A1004" s="1">
        <f>A997</f>
        <v>0</v>
      </c>
      <c r="B1004" s="154"/>
      <c r="C1004" s="155"/>
      <c r="D1004" s="12"/>
      <c r="E1004" s="192"/>
      <c r="F1004" s="193"/>
      <c r="G1004" s="40" t="s">
        <v>22</v>
      </c>
      <c r="H1004" s="41"/>
      <c r="I1004" s="14"/>
      <c r="J1004" s="15" t="str">
        <f t="shared" si="35"/>
        <v/>
      </c>
      <c r="K1004" s="15" t="str">
        <f t="shared" si="36"/>
        <v/>
      </c>
    </row>
    <row r="1005" spans="1:11" customFormat="1" ht="25.5" hidden="1" customHeight="1" thickBot="1" x14ac:dyDescent="0.3">
      <c r="A1005" s="1">
        <f>A997</f>
        <v>0</v>
      </c>
      <c r="B1005" s="156"/>
      <c r="C1005" s="157"/>
      <c r="D1005" s="16"/>
      <c r="E1005" s="194"/>
      <c r="F1005" s="195"/>
      <c r="G1005" s="21" t="s">
        <v>22</v>
      </c>
      <c r="H1005" s="22"/>
      <c r="I1005" s="18"/>
      <c r="J1005" s="19" t="str">
        <f t="shared" si="35"/>
        <v/>
      </c>
      <c r="K1005" s="19" t="str">
        <f t="shared" si="36"/>
        <v/>
      </c>
    </row>
    <row r="1006" spans="1:11" customFormat="1" ht="25.5" hidden="1" customHeight="1" x14ac:dyDescent="0.25">
      <c r="A1006" s="1">
        <f>A997</f>
        <v>0</v>
      </c>
      <c r="B1006" s="152" t="s">
        <v>65</v>
      </c>
      <c r="C1006" s="153"/>
      <c r="D1006" s="8" t="s">
        <v>66</v>
      </c>
      <c r="E1006" s="196" t="s">
        <v>67</v>
      </c>
      <c r="F1006" s="197"/>
      <c r="G1006" s="38" t="s">
        <v>67</v>
      </c>
      <c r="H1006" s="39"/>
      <c r="I1006" s="10">
        <v>1</v>
      </c>
      <c r="J1006" s="11" t="str">
        <f t="shared" si="35"/>
        <v/>
      </c>
      <c r="K1006" s="11" t="str">
        <f t="shared" si="36"/>
        <v/>
      </c>
    </row>
    <row r="1007" spans="1:11" customFormat="1" ht="25.5" hidden="1" customHeight="1" thickBot="1" x14ac:dyDescent="0.3">
      <c r="A1007" s="1">
        <f>A997</f>
        <v>0</v>
      </c>
      <c r="B1007" s="156"/>
      <c r="C1007" s="157"/>
      <c r="D1007" s="16" t="s">
        <v>68</v>
      </c>
      <c r="E1007" s="198" t="s">
        <v>67</v>
      </c>
      <c r="F1007" s="199"/>
      <c r="G1007" s="21" t="s">
        <v>67</v>
      </c>
      <c r="H1007" s="22"/>
      <c r="I1007" s="18">
        <v>1</v>
      </c>
      <c r="J1007" s="19" t="str">
        <f t="shared" si="35"/>
        <v/>
      </c>
      <c r="K1007" s="19" t="str">
        <f t="shared" si="36"/>
        <v/>
      </c>
    </row>
    <row r="1008" spans="1:11" customFormat="1" ht="25.5" hidden="1" customHeight="1" thickBot="1" x14ac:dyDescent="0.3">
      <c r="A1008" s="1">
        <f>A997</f>
        <v>0</v>
      </c>
      <c r="B1008" s="23"/>
      <c r="C1008" s="24"/>
      <c r="D1008" s="24"/>
      <c r="E1008" s="24"/>
      <c r="F1008" s="24"/>
      <c r="G1008" s="24"/>
      <c r="H1008" s="25"/>
      <c r="I1008" s="25" t="s">
        <v>69</v>
      </c>
      <c r="J1008" s="26" t="str">
        <f>IF(SUM(J1000:J1007)&gt;0,SUM(J1000:J1007),"")</f>
        <v/>
      </c>
      <c r="K1008" s="26" t="str">
        <f>IF(SUM(K1000:K1007)&gt;0,SUM(K1000:K1007),"")</f>
        <v/>
      </c>
    </row>
    <row r="1009" spans="1:13" customFormat="1" hidden="1" x14ac:dyDescent="0.25">
      <c r="A1009" s="1">
        <f>A997</f>
        <v>0</v>
      </c>
      <c r="B1009" s="27" t="s">
        <v>70</v>
      </c>
    </row>
    <row r="1010" spans="1:13" customFormat="1" hidden="1" x14ac:dyDescent="0.25">
      <c r="A1010" s="1">
        <f>A997</f>
        <v>0</v>
      </c>
      <c r="B1010" s="6"/>
    </row>
    <row r="1011" spans="1:13" customFormat="1" hidden="1" x14ac:dyDescent="0.25">
      <c r="A1011" s="1">
        <f>A997</f>
        <v>0</v>
      </c>
      <c r="B1011" s="6"/>
    </row>
    <row r="1012" spans="1:13" customFormat="1" ht="15" hidden="1" customHeight="1" x14ac:dyDescent="0.25">
      <c r="A1012" s="1">
        <f>A997*IF(COUNTA([1]summary!$H$72:$H$81)=0,1,0)</f>
        <v>0</v>
      </c>
      <c r="B1012" s="6"/>
      <c r="C1012" s="169" t="str">
        <f>$C$78</f>
        <v>Týmto zároveň potvrdzujeme, že nami predložená ponuka zodpovedá cenám obvyklým v danom mieste a čase.</v>
      </c>
      <c r="D1012" s="169"/>
      <c r="E1012" s="169"/>
      <c r="F1012" s="169"/>
      <c r="G1012" s="169"/>
      <c r="H1012" s="169"/>
      <c r="I1012" s="169"/>
      <c r="J1012" s="169"/>
    </row>
    <row r="1013" spans="1:13" customFormat="1" hidden="1" x14ac:dyDescent="0.25">
      <c r="A1013" s="1">
        <f>A1012</f>
        <v>0</v>
      </c>
      <c r="B1013" s="6"/>
    </row>
    <row r="1014" spans="1:13" customFormat="1" hidden="1" x14ac:dyDescent="0.25">
      <c r="A1014" s="1">
        <f>A1012</f>
        <v>0</v>
      </c>
      <c r="B1014" s="6"/>
    </row>
    <row r="1015" spans="1:13" customFormat="1" hidden="1" x14ac:dyDescent="0.25">
      <c r="A1015" s="1">
        <f>A997*IF([1]summary!$F$12='Príloha č. 2'!M1015,1,0)</f>
        <v>0</v>
      </c>
      <c r="B1015" s="121" t="s">
        <v>72</v>
      </c>
      <c r="C1015" s="121"/>
      <c r="D1015" s="121"/>
      <c r="E1015" s="121"/>
      <c r="F1015" s="121"/>
      <c r="G1015" s="121"/>
      <c r="H1015" s="121"/>
      <c r="I1015" s="121"/>
      <c r="J1015" s="121"/>
      <c r="K1015" s="121"/>
      <c r="M1015" s="4" t="s">
        <v>73</v>
      </c>
    </row>
    <row r="1016" spans="1:13" customFormat="1" hidden="1" x14ac:dyDescent="0.25">
      <c r="A1016" s="1">
        <f>A1015</f>
        <v>0</v>
      </c>
      <c r="B1016" s="6"/>
    </row>
    <row r="1017" spans="1:13" customFormat="1" ht="15" hidden="1" customHeight="1" x14ac:dyDescent="0.25">
      <c r="A1017" s="1">
        <f>A1015</f>
        <v>0</v>
      </c>
      <c r="B1017" s="122" t="s">
        <v>74</v>
      </c>
      <c r="C1017" s="122"/>
      <c r="D1017" s="122"/>
      <c r="E1017" s="122"/>
      <c r="F1017" s="122"/>
      <c r="G1017" s="122"/>
      <c r="H1017" s="122"/>
      <c r="I1017" s="122"/>
      <c r="J1017" s="122"/>
      <c r="K1017" s="122"/>
    </row>
    <row r="1018" spans="1:13" customFormat="1" hidden="1" x14ac:dyDescent="0.25">
      <c r="A1018" s="1">
        <f>A1015</f>
        <v>0</v>
      </c>
      <c r="B1018" s="6"/>
    </row>
    <row r="1019" spans="1:13" customFormat="1" hidden="1" x14ac:dyDescent="0.25">
      <c r="A1019" s="1">
        <f>A1015</f>
        <v>0</v>
      </c>
      <c r="B1019" s="6"/>
    </row>
    <row r="1020" spans="1:13" customFormat="1" hidden="1" x14ac:dyDescent="0.25">
      <c r="A1020" s="1">
        <f>A1021</f>
        <v>0</v>
      </c>
      <c r="B1020" s="6"/>
    </row>
    <row r="1021" spans="1:13" customFormat="1" hidden="1" x14ac:dyDescent="0.25">
      <c r="A1021" s="1">
        <f>A997*IF(COUNTA([1]summary!$H$72:$H$81)=0,IF([1]summary!$J$20="všetky predmety spolu",0,1),IF([1]summary!$E$58="cenové ponuky komplexne",0,1))</f>
        <v>0</v>
      </c>
      <c r="B1021" s="6"/>
      <c r="C1021" s="28" t="s">
        <v>75</v>
      </c>
      <c r="D1021" s="29"/>
    </row>
    <row r="1022" spans="1:13" s="30" customFormat="1" hidden="1" x14ac:dyDescent="0.25">
      <c r="A1022" s="1">
        <f>A1021</f>
        <v>0</v>
      </c>
      <c r="C1022" s="28"/>
    </row>
    <row r="1023" spans="1:13" s="30" customFormat="1" ht="15" hidden="1" customHeight="1" x14ac:dyDescent="0.25">
      <c r="A1023" s="1">
        <f>A1021</f>
        <v>0</v>
      </c>
      <c r="C1023" s="28" t="s">
        <v>76</v>
      </c>
      <c r="D1023" s="29"/>
      <c r="G1023" s="31"/>
      <c r="H1023" s="31"/>
      <c r="I1023" s="31"/>
      <c r="J1023" s="31"/>
      <c r="K1023" s="31"/>
    </row>
    <row r="1024" spans="1:13" s="30" customFormat="1" hidden="1" x14ac:dyDescent="0.25">
      <c r="A1024" s="1">
        <f>A1021</f>
        <v>0</v>
      </c>
      <c r="F1024" s="32"/>
      <c r="G1024" s="200" t="str">
        <f>"podpis a pečiatka "&amp;IF(COUNTA([1]summary!$H$72:$H$81)=0,"navrhovateľa","dodávateľa")</f>
        <v>podpis a pečiatka navrhovateľa</v>
      </c>
      <c r="H1024" s="200"/>
      <c r="I1024" s="200"/>
      <c r="J1024" s="200"/>
      <c r="K1024" s="200"/>
    </row>
    <row r="1025" spans="1:13" s="30" customFormat="1" hidden="1" x14ac:dyDescent="0.25">
      <c r="A1025" s="1">
        <f>A1021</f>
        <v>0</v>
      </c>
      <c r="F1025" s="32"/>
      <c r="G1025" s="33"/>
      <c r="H1025" s="33"/>
      <c r="I1025" s="33"/>
      <c r="J1025" s="33"/>
      <c r="K1025" s="33"/>
    </row>
    <row r="1026" spans="1:13" customFormat="1" ht="15" hidden="1" customHeight="1" x14ac:dyDescent="0.25">
      <c r="A1026" s="1">
        <f>A1021*IF(COUNTA([1]summary!$H$72:$H$81)=0,1,0)</f>
        <v>0</v>
      </c>
      <c r="B1026" s="124" t="s">
        <v>77</v>
      </c>
      <c r="C1026" s="124"/>
      <c r="D1026" s="124"/>
      <c r="E1026" s="124"/>
      <c r="F1026" s="124"/>
      <c r="G1026" s="124"/>
      <c r="H1026" s="124"/>
      <c r="I1026" s="124"/>
      <c r="J1026" s="124"/>
      <c r="K1026" s="124"/>
      <c r="L1026" s="34"/>
    </row>
    <row r="1027" spans="1:13" customFormat="1" hidden="1" x14ac:dyDescent="0.25">
      <c r="A1027" s="1">
        <f>A1026</f>
        <v>0</v>
      </c>
      <c r="B1027" s="124"/>
      <c r="C1027" s="124"/>
      <c r="D1027" s="124"/>
      <c r="E1027" s="124"/>
      <c r="F1027" s="124"/>
      <c r="G1027" s="124"/>
      <c r="H1027" s="124"/>
      <c r="I1027" s="124"/>
      <c r="J1027" s="124"/>
      <c r="K1027" s="124"/>
      <c r="L1027" s="34"/>
    </row>
    <row r="1028" spans="1:13" customFormat="1" ht="15" hidden="1" customHeight="1" x14ac:dyDescent="0.25">
      <c r="A1028" s="1">
        <f>A1021*IF(A1026=1,0,1)</f>
        <v>0</v>
      </c>
      <c r="B1028" s="124" t="s">
        <v>78</v>
      </c>
      <c r="C1028" s="124"/>
      <c r="D1028" s="124"/>
      <c r="E1028" s="124"/>
      <c r="F1028" s="124"/>
      <c r="G1028" s="124"/>
      <c r="H1028" s="124"/>
      <c r="I1028" s="124"/>
      <c r="J1028" s="124"/>
      <c r="K1028" s="124"/>
      <c r="L1028" s="34"/>
    </row>
    <row r="1029" spans="1:13" customFormat="1" hidden="1" x14ac:dyDescent="0.25">
      <c r="A1029" s="1">
        <f>A1028</f>
        <v>0</v>
      </c>
      <c r="B1029" s="124"/>
      <c r="C1029" s="124"/>
      <c r="D1029" s="124"/>
      <c r="E1029" s="124"/>
      <c r="F1029" s="124"/>
      <c r="G1029" s="124"/>
      <c r="H1029" s="124"/>
      <c r="I1029" s="124"/>
      <c r="J1029" s="124"/>
      <c r="K1029" s="124"/>
      <c r="L1029" s="34"/>
    </row>
    <row r="1030" spans="1:13" s="1" customFormat="1" ht="21" hidden="1" x14ac:dyDescent="0.25">
      <c r="A1030" s="1">
        <f>A1052*A1021*IF(J1030="",0,1)</f>
        <v>0</v>
      </c>
      <c r="B1030" s="2"/>
      <c r="C1030" s="3"/>
      <c r="D1030" s="3"/>
      <c r="E1030" s="3"/>
      <c r="F1030" s="3"/>
      <c r="G1030" s="3"/>
      <c r="H1030" s="3"/>
      <c r="I1030" s="3"/>
      <c r="J1030" s="125" t="str">
        <f>$J$4</f>
        <v xml:space="preserve">Príloha č. 2: </v>
      </c>
      <c r="K1030" s="125"/>
    </row>
    <row r="1031" spans="1:13" s="1" customFormat="1" ht="23.25" hidden="1" customHeight="1" x14ac:dyDescent="0.25">
      <c r="A1031" s="1">
        <f>A1052*A1021</f>
        <v>0</v>
      </c>
      <c r="B1031" s="143" t="str">
        <f>$B$5</f>
        <v>Kúpna zmluva – Príloha č. 2:</v>
      </c>
      <c r="C1031" s="143"/>
      <c r="D1031" s="143"/>
      <c r="E1031" s="143"/>
      <c r="F1031" s="143"/>
      <c r="G1031" s="143"/>
      <c r="H1031" s="143"/>
      <c r="I1031" s="143"/>
      <c r="J1031" s="143"/>
      <c r="K1031" s="143"/>
      <c r="M1031" s="4"/>
    </row>
    <row r="1032" spans="1:13" s="1" customFormat="1" hidden="1" x14ac:dyDescent="0.25">
      <c r="A1032" s="1">
        <f>A1052*A1021</f>
        <v>0</v>
      </c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M1032" s="4"/>
    </row>
    <row r="1033" spans="1:13" s="1" customFormat="1" ht="23.25" hidden="1" customHeight="1" x14ac:dyDescent="0.25">
      <c r="A1033" s="1">
        <f>A1052*A1021</f>
        <v>0</v>
      </c>
      <c r="B1033" s="143" t="str">
        <f>$B$7</f>
        <v>Cena dodávaného predmetu zákazky</v>
      </c>
      <c r="C1033" s="143"/>
      <c r="D1033" s="143"/>
      <c r="E1033" s="143"/>
      <c r="F1033" s="143"/>
      <c r="G1033" s="143"/>
      <c r="H1033" s="143"/>
      <c r="I1033" s="143"/>
      <c r="J1033" s="143"/>
      <c r="K1033" s="143"/>
      <c r="M1033" s="4"/>
    </row>
    <row r="1034" spans="1:13" customFormat="1" hidden="1" x14ac:dyDescent="0.25">
      <c r="A1034" s="1">
        <f>A1052*A1021</f>
        <v>0</v>
      </c>
      <c r="B1034" s="6"/>
    </row>
    <row r="1035" spans="1:13" customFormat="1" ht="15" hidden="1" customHeight="1" x14ac:dyDescent="0.25">
      <c r="A1035" s="1">
        <f>A1052*A1021</f>
        <v>0</v>
      </c>
      <c r="B1035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035" s="144"/>
      <c r="D1035" s="144"/>
      <c r="E1035" s="144"/>
      <c r="F1035" s="144"/>
      <c r="G1035" s="144"/>
      <c r="H1035" s="144"/>
      <c r="I1035" s="144"/>
      <c r="J1035" s="144"/>
      <c r="K1035" s="144"/>
    </row>
    <row r="1036" spans="1:13" customFormat="1" hidden="1" x14ac:dyDescent="0.25">
      <c r="A1036" s="1">
        <f>A1052*A1021</f>
        <v>0</v>
      </c>
      <c r="B1036" s="144"/>
      <c r="C1036" s="144"/>
      <c r="D1036" s="144"/>
      <c r="E1036" s="144"/>
      <c r="F1036" s="144"/>
      <c r="G1036" s="144"/>
      <c r="H1036" s="144"/>
      <c r="I1036" s="144"/>
      <c r="J1036" s="144"/>
      <c r="K1036" s="144"/>
    </row>
    <row r="1037" spans="1:13" customFormat="1" hidden="1" x14ac:dyDescent="0.25">
      <c r="A1037" s="1">
        <f>A1052*A1021</f>
        <v>0</v>
      </c>
      <c r="B1037" s="144"/>
      <c r="C1037" s="144"/>
      <c r="D1037" s="144"/>
      <c r="E1037" s="144"/>
      <c r="F1037" s="144"/>
      <c r="G1037" s="144"/>
      <c r="H1037" s="144"/>
      <c r="I1037" s="144"/>
      <c r="J1037" s="144"/>
      <c r="K1037" s="144"/>
    </row>
    <row r="1038" spans="1:13" customFormat="1" hidden="1" x14ac:dyDescent="0.25">
      <c r="A1038" s="1">
        <f>A1052*A1021</f>
        <v>0</v>
      </c>
      <c r="B1038" s="6"/>
    </row>
    <row r="1039" spans="1:13" s="1" customFormat="1" ht="19.5" hidden="1" customHeight="1" thickBot="1" x14ac:dyDescent="0.3">
      <c r="A1039" s="1">
        <f>A1052*A1021</f>
        <v>0</v>
      </c>
      <c r="C1039" s="145" t="str">
        <f>"Identifikačné údaje "&amp;IF(COUNTA([1]summary!$H$72:$H$81)=0,"navrhovateľa:","dodávateľa:")</f>
        <v>Identifikačné údaje navrhovateľa:</v>
      </c>
      <c r="D1039" s="146"/>
      <c r="E1039" s="146"/>
      <c r="F1039" s="146"/>
      <c r="G1039" s="147"/>
    </row>
    <row r="1040" spans="1:13" s="1" customFormat="1" ht="19.5" hidden="1" customHeight="1" x14ac:dyDescent="0.25">
      <c r="A1040" s="1">
        <f>A1052*A1021</f>
        <v>0</v>
      </c>
      <c r="C1040" s="148" t="s">
        <v>2</v>
      </c>
      <c r="D1040" s="149"/>
      <c r="E1040" s="102"/>
      <c r="F1040" s="103"/>
      <c r="G1040" s="104"/>
    </row>
    <row r="1041" spans="1:11" s="1" customFormat="1" ht="39" hidden="1" customHeight="1" x14ac:dyDescent="0.25">
      <c r="A1041" s="1">
        <f>A1052*A1021</f>
        <v>0</v>
      </c>
      <c r="C1041" s="139" t="s">
        <v>3</v>
      </c>
      <c r="D1041" s="140"/>
      <c r="E1041" s="89"/>
      <c r="F1041" s="90"/>
      <c r="G1041" s="91"/>
    </row>
    <row r="1042" spans="1:11" s="1" customFormat="1" ht="19.5" hidden="1" customHeight="1" x14ac:dyDescent="0.25">
      <c r="A1042" s="1">
        <f>A1052*A1021</f>
        <v>0</v>
      </c>
      <c r="C1042" s="141" t="s">
        <v>4</v>
      </c>
      <c r="D1042" s="142"/>
      <c r="E1042" s="89"/>
      <c r="F1042" s="90"/>
      <c r="G1042" s="91"/>
    </row>
    <row r="1043" spans="1:11" s="1" customFormat="1" ht="19.5" hidden="1" customHeight="1" x14ac:dyDescent="0.25">
      <c r="A1043" s="1">
        <f>A1052*A1021</f>
        <v>0</v>
      </c>
      <c r="C1043" s="141" t="s">
        <v>5</v>
      </c>
      <c r="D1043" s="142"/>
      <c r="E1043" s="89"/>
      <c r="F1043" s="90"/>
      <c r="G1043" s="91"/>
    </row>
    <row r="1044" spans="1:11" s="1" customFormat="1" ht="19.5" hidden="1" customHeight="1" x14ac:dyDescent="0.25">
      <c r="A1044" s="1">
        <f>A1052*A1021</f>
        <v>0</v>
      </c>
      <c r="C1044" s="141" t="s">
        <v>6</v>
      </c>
      <c r="D1044" s="142"/>
      <c r="E1044" s="89"/>
      <c r="F1044" s="90"/>
      <c r="G1044" s="91"/>
    </row>
    <row r="1045" spans="1:11" s="1" customFormat="1" ht="19.5" hidden="1" customHeight="1" x14ac:dyDescent="0.25">
      <c r="A1045" s="1">
        <f>A1052*A1021</f>
        <v>0</v>
      </c>
      <c r="C1045" s="141" t="s">
        <v>7</v>
      </c>
      <c r="D1045" s="142"/>
      <c r="E1045" s="89"/>
      <c r="F1045" s="90"/>
      <c r="G1045" s="91"/>
    </row>
    <row r="1046" spans="1:11" s="1" customFormat="1" ht="19.5" hidden="1" customHeight="1" x14ac:dyDescent="0.25">
      <c r="A1046" s="1">
        <f>A1052*A1021</f>
        <v>0</v>
      </c>
      <c r="C1046" s="141" t="s">
        <v>8</v>
      </c>
      <c r="D1046" s="142"/>
      <c r="E1046" s="89"/>
      <c r="F1046" s="90"/>
      <c r="G1046" s="91"/>
    </row>
    <row r="1047" spans="1:11" s="1" customFormat="1" ht="19.5" hidden="1" customHeight="1" x14ac:dyDescent="0.25">
      <c r="A1047" s="1">
        <f>A1052*A1021</f>
        <v>0</v>
      </c>
      <c r="C1047" s="141" t="s">
        <v>9</v>
      </c>
      <c r="D1047" s="142"/>
      <c r="E1047" s="89"/>
      <c r="F1047" s="90"/>
      <c r="G1047" s="91"/>
    </row>
    <row r="1048" spans="1:11" s="1" customFormat="1" ht="19.5" hidden="1" customHeight="1" x14ac:dyDescent="0.25">
      <c r="A1048" s="1">
        <f>A1052*A1021</f>
        <v>0</v>
      </c>
      <c r="C1048" s="141" t="s">
        <v>10</v>
      </c>
      <c r="D1048" s="142"/>
      <c r="E1048" s="89"/>
      <c r="F1048" s="90"/>
      <c r="G1048" s="91"/>
    </row>
    <row r="1049" spans="1:11" s="1" customFormat="1" ht="19.5" hidden="1" customHeight="1" thickBot="1" x14ac:dyDescent="0.3">
      <c r="A1049" s="1">
        <f>A1052*A1021</f>
        <v>0</v>
      </c>
      <c r="C1049" s="150" t="s">
        <v>11</v>
      </c>
      <c r="D1049" s="151"/>
      <c r="E1049" s="107"/>
      <c r="F1049" s="108"/>
      <c r="G1049" s="109"/>
    </row>
    <row r="1050" spans="1:11" customFormat="1" hidden="1" x14ac:dyDescent="0.25">
      <c r="A1050" s="1">
        <f>A1052*A1021</f>
        <v>0</v>
      </c>
      <c r="B1050" s="6"/>
    </row>
    <row r="1051" spans="1:11" customFormat="1" hidden="1" x14ac:dyDescent="0.25">
      <c r="A1051" s="1">
        <f>A1052*A1021</f>
        <v>0</v>
      </c>
      <c r="B1051" s="6"/>
    </row>
    <row r="1052" spans="1:11" customFormat="1" hidden="1" x14ac:dyDescent="0.25">
      <c r="A1052">
        <f>IF(D1052&lt;&gt;"",1,0)</f>
        <v>0</v>
      </c>
      <c r="B1052" s="162" t="s">
        <v>12</v>
      </c>
      <c r="C1052" s="162"/>
      <c r="D1052" s="163" t="str">
        <f>IF([1]summary!$B$55&lt;&gt;"",[1]summary!$B$55,"")</f>
        <v/>
      </c>
      <c r="E1052" s="163"/>
      <c r="F1052" s="163"/>
      <c r="G1052" s="163"/>
      <c r="H1052" s="163"/>
      <c r="I1052" s="163"/>
      <c r="J1052" s="163"/>
      <c r="K1052" s="7"/>
    </row>
    <row r="1053" spans="1:11" customFormat="1" hidden="1" x14ac:dyDescent="0.25">
      <c r="A1053" s="1">
        <f>A1052</f>
        <v>0</v>
      </c>
      <c r="B1053" s="6"/>
    </row>
    <row r="1054" spans="1:11" customFormat="1" ht="54.95" hidden="1" customHeight="1" thickBot="1" x14ac:dyDescent="0.3">
      <c r="A1054" s="1">
        <f>A1052</f>
        <v>0</v>
      </c>
      <c r="B1054" s="164" t="s">
        <v>13</v>
      </c>
      <c r="C1054" s="165"/>
      <c r="D1054" s="166"/>
      <c r="E1054" s="167" t="s">
        <v>14</v>
      </c>
      <c r="F1054" s="168"/>
      <c r="G1054" s="35" t="s">
        <v>15</v>
      </c>
      <c r="H1054" s="36" t="s">
        <v>16</v>
      </c>
      <c r="I1054" s="35" t="s">
        <v>17</v>
      </c>
      <c r="J1054" s="37" t="s">
        <v>18</v>
      </c>
      <c r="K1054" s="37" t="s">
        <v>19</v>
      </c>
    </row>
    <row r="1055" spans="1:11" customFormat="1" ht="25.5" hidden="1" customHeight="1" x14ac:dyDescent="0.25">
      <c r="A1055" s="1">
        <f>A1052</f>
        <v>0</v>
      </c>
      <c r="B1055" s="152" t="s">
        <v>79</v>
      </c>
      <c r="C1055" s="153"/>
      <c r="D1055" s="8"/>
      <c r="E1055" s="117"/>
      <c r="F1055" s="118"/>
      <c r="G1055" s="38" t="s">
        <v>22</v>
      </c>
      <c r="H1055" s="39"/>
      <c r="I1055" s="10"/>
      <c r="J1055" s="11" t="str">
        <f t="shared" ref="J1055:J1062" si="37">IF(AND(H1055&lt;&gt;"",I1055&lt;&gt;""),H1055*I1055,"")</f>
        <v/>
      </c>
      <c r="K1055" s="11" t="str">
        <f t="shared" ref="K1055:K1062" si="38">IF(J1055&lt;&gt;"",J1055*1.2,"")</f>
        <v/>
      </c>
    </row>
    <row r="1056" spans="1:11" customFormat="1" ht="25.5" hidden="1" customHeight="1" x14ac:dyDescent="0.25">
      <c r="A1056" s="1">
        <f>A1052</f>
        <v>0</v>
      </c>
      <c r="B1056" s="154"/>
      <c r="C1056" s="155"/>
      <c r="D1056" s="12"/>
      <c r="E1056" s="119"/>
      <c r="F1056" s="120"/>
      <c r="G1056" s="40" t="s">
        <v>22</v>
      </c>
      <c r="H1056" s="41"/>
      <c r="I1056" s="14"/>
      <c r="J1056" s="15" t="str">
        <f t="shared" si="37"/>
        <v/>
      </c>
      <c r="K1056" s="15" t="str">
        <f t="shared" si="38"/>
        <v/>
      </c>
    </row>
    <row r="1057" spans="1:13" customFormat="1" ht="25.5" hidden="1" customHeight="1" thickBot="1" x14ac:dyDescent="0.3">
      <c r="A1057" s="1">
        <f>A1052</f>
        <v>0</v>
      </c>
      <c r="B1057" s="156"/>
      <c r="C1057" s="157"/>
      <c r="D1057" s="16"/>
      <c r="E1057" s="126"/>
      <c r="F1057" s="127"/>
      <c r="G1057" s="21" t="s">
        <v>22</v>
      </c>
      <c r="H1057" s="22"/>
      <c r="I1057" s="18"/>
      <c r="J1057" s="19" t="str">
        <f t="shared" si="37"/>
        <v/>
      </c>
      <c r="K1057" s="19" t="str">
        <f t="shared" si="38"/>
        <v/>
      </c>
    </row>
    <row r="1058" spans="1:13" customFormat="1" ht="25.5" hidden="1" customHeight="1" x14ac:dyDescent="0.25">
      <c r="A1058" s="1">
        <f>A1052</f>
        <v>0</v>
      </c>
      <c r="B1058" s="152" t="s">
        <v>80</v>
      </c>
      <c r="C1058" s="153"/>
      <c r="D1058" s="8"/>
      <c r="E1058" s="117"/>
      <c r="F1058" s="118"/>
      <c r="G1058" s="38" t="s">
        <v>22</v>
      </c>
      <c r="H1058" s="39"/>
      <c r="I1058" s="10"/>
      <c r="J1058" s="11" t="str">
        <f t="shared" si="37"/>
        <v/>
      </c>
      <c r="K1058" s="11" t="str">
        <f t="shared" si="38"/>
        <v/>
      </c>
    </row>
    <row r="1059" spans="1:13" customFormat="1" ht="25.5" hidden="1" customHeight="1" x14ac:dyDescent="0.25">
      <c r="A1059" s="1">
        <f>A1052</f>
        <v>0</v>
      </c>
      <c r="B1059" s="154"/>
      <c r="C1059" s="155"/>
      <c r="D1059" s="12"/>
      <c r="E1059" s="119"/>
      <c r="F1059" s="120"/>
      <c r="G1059" s="40" t="s">
        <v>22</v>
      </c>
      <c r="H1059" s="41"/>
      <c r="I1059" s="14"/>
      <c r="J1059" s="15" t="str">
        <f t="shared" si="37"/>
        <v/>
      </c>
      <c r="K1059" s="15" t="str">
        <f t="shared" si="38"/>
        <v/>
      </c>
    </row>
    <row r="1060" spans="1:13" customFormat="1" ht="25.5" hidden="1" customHeight="1" thickBot="1" x14ac:dyDescent="0.3">
      <c r="A1060" s="1">
        <f>A1052</f>
        <v>0</v>
      </c>
      <c r="B1060" s="156"/>
      <c r="C1060" s="157"/>
      <c r="D1060" s="16"/>
      <c r="E1060" s="126"/>
      <c r="F1060" s="127"/>
      <c r="G1060" s="21" t="s">
        <v>22</v>
      </c>
      <c r="H1060" s="22"/>
      <c r="I1060" s="18"/>
      <c r="J1060" s="19" t="str">
        <f t="shared" si="37"/>
        <v/>
      </c>
      <c r="K1060" s="19" t="str">
        <f t="shared" si="38"/>
        <v/>
      </c>
    </row>
    <row r="1061" spans="1:13" customFormat="1" ht="25.5" hidden="1" customHeight="1" x14ac:dyDescent="0.25">
      <c r="A1061" s="1">
        <f>A1052</f>
        <v>0</v>
      </c>
      <c r="B1061" s="152" t="s">
        <v>65</v>
      </c>
      <c r="C1061" s="153"/>
      <c r="D1061" s="8" t="s">
        <v>66</v>
      </c>
      <c r="E1061" s="158" t="s">
        <v>67</v>
      </c>
      <c r="F1061" s="159"/>
      <c r="G1061" s="38" t="s">
        <v>67</v>
      </c>
      <c r="H1061" s="39"/>
      <c r="I1061" s="10">
        <v>1</v>
      </c>
      <c r="J1061" s="11" t="str">
        <f t="shared" si="37"/>
        <v/>
      </c>
      <c r="K1061" s="11" t="str">
        <f t="shared" si="38"/>
        <v/>
      </c>
    </row>
    <row r="1062" spans="1:13" customFormat="1" ht="25.5" hidden="1" customHeight="1" thickBot="1" x14ac:dyDescent="0.3">
      <c r="A1062" s="1">
        <f>A1052</f>
        <v>0</v>
      </c>
      <c r="B1062" s="156"/>
      <c r="C1062" s="157"/>
      <c r="D1062" s="16" t="s">
        <v>68</v>
      </c>
      <c r="E1062" s="160" t="s">
        <v>67</v>
      </c>
      <c r="F1062" s="161"/>
      <c r="G1062" s="21" t="s">
        <v>67</v>
      </c>
      <c r="H1062" s="22"/>
      <c r="I1062" s="18">
        <v>1</v>
      </c>
      <c r="J1062" s="19" t="str">
        <f t="shared" si="37"/>
        <v/>
      </c>
      <c r="K1062" s="19" t="str">
        <f t="shared" si="38"/>
        <v/>
      </c>
    </row>
    <row r="1063" spans="1:13" customFormat="1" ht="25.5" hidden="1" customHeight="1" thickBot="1" x14ac:dyDescent="0.3">
      <c r="A1063" s="1">
        <f>A1052</f>
        <v>0</v>
      </c>
      <c r="B1063" s="23"/>
      <c r="C1063" s="24"/>
      <c r="D1063" s="24"/>
      <c r="E1063" s="24"/>
      <c r="F1063" s="24"/>
      <c r="G1063" s="24"/>
      <c r="H1063" s="25"/>
      <c r="I1063" s="25" t="s">
        <v>69</v>
      </c>
      <c r="J1063" s="26" t="str">
        <f>IF(SUM(J1055:J1062)&gt;0,SUM(J1055:J1062),"")</f>
        <v/>
      </c>
      <c r="K1063" s="26" t="str">
        <f>IF(SUM(K1055:K1062)&gt;0,SUM(K1055:K1062),"")</f>
        <v/>
      </c>
    </row>
    <row r="1064" spans="1:13" customFormat="1" hidden="1" x14ac:dyDescent="0.25">
      <c r="A1064" s="1">
        <f>A1052</f>
        <v>0</v>
      </c>
      <c r="B1064" s="27" t="s">
        <v>70</v>
      </c>
    </row>
    <row r="1065" spans="1:13" customFormat="1" hidden="1" x14ac:dyDescent="0.25">
      <c r="A1065" s="1">
        <f>A1052</f>
        <v>0</v>
      </c>
      <c r="B1065" s="6"/>
    </row>
    <row r="1066" spans="1:13" customFormat="1" hidden="1" x14ac:dyDescent="0.25">
      <c r="A1066" s="1">
        <f>A1052</f>
        <v>0</v>
      </c>
      <c r="B1066" s="6"/>
    </row>
    <row r="1067" spans="1:13" customFormat="1" ht="15" hidden="1" customHeight="1" x14ac:dyDescent="0.25">
      <c r="A1067" s="1">
        <f>A1052*IF(COUNTA([1]summary!$H$72:$H$81)=0,1,0)</f>
        <v>0</v>
      </c>
      <c r="B1067" s="6"/>
      <c r="C1067" s="169" t="str">
        <f>$C$78</f>
        <v>Týmto zároveň potvrdzujeme, že nami predložená ponuka zodpovedá cenám obvyklým v danom mieste a čase.</v>
      </c>
      <c r="D1067" s="169"/>
      <c r="E1067" s="169"/>
      <c r="F1067" s="169"/>
      <c r="G1067" s="169"/>
      <c r="H1067" s="169"/>
      <c r="I1067" s="169"/>
      <c r="J1067" s="169"/>
    </row>
    <row r="1068" spans="1:13" customFormat="1" hidden="1" x14ac:dyDescent="0.25">
      <c r="A1068" s="1">
        <f>A1067</f>
        <v>0</v>
      </c>
      <c r="B1068" s="6"/>
    </row>
    <row r="1069" spans="1:13" customFormat="1" hidden="1" x14ac:dyDescent="0.25">
      <c r="A1069" s="1">
        <f>A1067</f>
        <v>0</v>
      </c>
      <c r="B1069" s="6"/>
    </row>
    <row r="1070" spans="1:13" customFormat="1" hidden="1" x14ac:dyDescent="0.25">
      <c r="A1070" s="1">
        <f>A1052*IF([1]summary!$F$12='Príloha č. 2'!M1070,1,0)</f>
        <v>0</v>
      </c>
      <c r="B1070" s="121" t="s">
        <v>81</v>
      </c>
      <c r="C1070" s="121"/>
      <c r="D1070" s="121"/>
      <c r="E1070" s="121"/>
      <c r="F1070" s="121"/>
      <c r="G1070" s="121"/>
      <c r="H1070" s="121"/>
      <c r="I1070" s="121"/>
      <c r="J1070" s="121"/>
      <c r="K1070" s="121"/>
      <c r="M1070" s="4" t="s">
        <v>73</v>
      </c>
    </row>
    <row r="1071" spans="1:13" customFormat="1" hidden="1" x14ac:dyDescent="0.25">
      <c r="A1071" s="1">
        <f>A1070</f>
        <v>0</v>
      </c>
      <c r="B1071" s="6"/>
    </row>
    <row r="1072" spans="1:13" customFormat="1" ht="15" hidden="1" customHeight="1" x14ac:dyDescent="0.25">
      <c r="A1072" s="1">
        <f>A1070</f>
        <v>0</v>
      </c>
      <c r="B1072" s="122" t="s">
        <v>74</v>
      </c>
      <c r="C1072" s="122"/>
      <c r="D1072" s="122"/>
      <c r="E1072" s="122"/>
      <c r="F1072" s="122"/>
      <c r="G1072" s="122"/>
      <c r="H1072" s="122"/>
      <c r="I1072" s="122"/>
      <c r="J1072" s="122"/>
      <c r="K1072" s="122"/>
    </row>
    <row r="1073" spans="1:13" customFormat="1" hidden="1" x14ac:dyDescent="0.25">
      <c r="A1073" s="1">
        <f>A1070</f>
        <v>0</v>
      </c>
      <c r="B1073" s="6"/>
    </row>
    <row r="1074" spans="1:13" customFormat="1" hidden="1" x14ac:dyDescent="0.25">
      <c r="A1074" s="1">
        <f>A1070</f>
        <v>0</v>
      </c>
      <c r="B1074" s="6"/>
    </row>
    <row r="1075" spans="1:13" customFormat="1" hidden="1" x14ac:dyDescent="0.25">
      <c r="A1075" s="1">
        <f>A1076</f>
        <v>0</v>
      </c>
      <c r="B1075" s="6"/>
    </row>
    <row r="1076" spans="1:13" customFormat="1" hidden="1" x14ac:dyDescent="0.25">
      <c r="A1076" s="1">
        <f>A1052*IF(COUNTA([1]summary!$H$72:$H$81)=0,IF([1]summary!$J$20="všetky predmety spolu",0,1),IF([1]summary!$E$58="cenové ponuky komplexne",0,1))</f>
        <v>0</v>
      </c>
      <c r="B1076" s="6"/>
      <c r="C1076" s="28" t="s">
        <v>75</v>
      </c>
      <c r="D1076" s="29"/>
    </row>
    <row r="1077" spans="1:13" s="30" customFormat="1" hidden="1" x14ac:dyDescent="0.25">
      <c r="A1077" s="1">
        <f>A1076</f>
        <v>0</v>
      </c>
      <c r="C1077" s="28"/>
    </row>
    <row r="1078" spans="1:13" s="30" customFormat="1" ht="15" hidden="1" customHeight="1" x14ac:dyDescent="0.25">
      <c r="A1078" s="1">
        <f>A1076</f>
        <v>0</v>
      </c>
      <c r="C1078" s="28" t="s">
        <v>76</v>
      </c>
      <c r="D1078" s="29"/>
      <c r="G1078" s="31"/>
      <c r="H1078" s="31"/>
      <c r="I1078" s="31"/>
      <c r="J1078" s="31"/>
      <c r="K1078" s="31"/>
    </row>
    <row r="1079" spans="1:13" s="30" customFormat="1" hidden="1" x14ac:dyDescent="0.25">
      <c r="A1079" s="1">
        <f>A1076</f>
        <v>0</v>
      </c>
      <c r="F1079" s="32"/>
      <c r="G1079" s="123" t="str">
        <f>"podpis a pečiatka "&amp;IF(COUNTA([1]summary!$H$72:$H$81)=0,"navrhovateľa","dodávateľa")</f>
        <v>podpis a pečiatka navrhovateľa</v>
      </c>
      <c r="H1079" s="123"/>
      <c r="I1079" s="123"/>
      <c r="J1079" s="123"/>
      <c r="K1079" s="123"/>
    </row>
    <row r="1080" spans="1:13" s="30" customFormat="1" hidden="1" x14ac:dyDescent="0.25">
      <c r="A1080" s="1">
        <f>A1076</f>
        <v>0</v>
      </c>
      <c r="F1080" s="32"/>
      <c r="G1080" s="33"/>
      <c r="H1080" s="33"/>
      <c r="I1080" s="33"/>
      <c r="J1080" s="33"/>
      <c r="K1080" s="33"/>
    </row>
    <row r="1081" spans="1:13" customFormat="1" ht="15" hidden="1" customHeight="1" x14ac:dyDescent="0.25">
      <c r="A1081" s="1">
        <f>A1076*IF(COUNTA([1]summary!$H$72:$H$81)=0,1,0)</f>
        <v>0</v>
      </c>
      <c r="B1081" s="124" t="s">
        <v>77</v>
      </c>
      <c r="C1081" s="124"/>
      <c r="D1081" s="124"/>
      <c r="E1081" s="124"/>
      <c r="F1081" s="124"/>
      <c r="G1081" s="124"/>
      <c r="H1081" s="124"/>
      <c r="I1081" s="124"/>
      <c r="J1081" s="124"/>
      <c r="K1081" s="124"/>
      <c r="L1081" s="34"/>
    </row>
    <row r="1082" spans="1:13" customFormat="1" hidden="1" x14ac:dyDescent="0.25">
      <c r="A1082" s="1">
        <f>A1081</f>
        <v>0</v>
      </c>
      <c r="B1082" s="124"/>
      <c r="C1082" s="124"/>
      <c r="D1082" s="124"/>
      <c r="E1082" s="124"/>
      <c r="F1082" s="124"/>
      <c r="G1082" s="124"/>
      <c r="H1082" s="124"/>
      <c r="I1082" s="124"/>
      <c r="J1082" s="124"/>
      <c r="K1082" s="124"/>
      <c r="L1082" s="34"/>
    </row>
    <row r="1083" spans="1:13" customFormat="1" ht="15" hidden="1" customHeight="1" x14ac:dyDescent="0.25">
      <c r="A1083" s="1">
        <f>A1076*IF(A1081=1,0,1)</f>
        <v>0</v>
      </c>
      <c r="B1083" s="124" t="s">
        <v>78</v>
      </c>
      <c r="C1083" s="124"/>
      <c r="D1083" s="124"/>
      <c r="E1083" s="124"/>
      <c r="F1083" s="124"/>
      <c r="G1083" s="124"/>
      <c r="H1083" s="124"/>
      <c r="I1083" s="124"/>
      <c r="J1083" s="124"/>
      <c r="K1083" s="124"/>
      <c r="L1083" s="34"/>
    </row>
    <row r="1084" spans="1:13" customFormat="1" hidden="1" x14ac:dyDescent="0.25">
      <c r="A1084" s="1">
        <f>A1083</f>
        <v>0</v>
      </c>
      <c r="B1084" s="124"/>
      <c r="C1084" s="124"/>
      <c r="D1084" s="124"/>
      <c r="E1084" s="124"/>
      <c r="F1084" s="124"/>
      <c r="G1084" s="124"/>
      <c r="H1084" s="124"/>
      <c r="I1084" s="124"/>
      <c r="J1084" s="124"/>
      <c r="K1084" s="124"/>
      <c r="L1084" s="34"/>
    </row>
    <row r="1085" spans="1:13" s="1" customFormat="1" ht="21" hidden="1" x14ac:dyDescent="0.25">
      <c r="A1085" s="1">
        <f>A1107*A1076*IF(J1085="",0,1)</f>
        <v>0</v>
      </c>
      <c r="B1085" s="2"/>
      <c r="C1085" s="3"/>
      <c r="D1085" s="3"/>
      <c r="E1085" s="3"/>
      <c r="F1085" s="3"/>
      <c r="G1085" s="3"/>
      <c r="H1085" s="3"/>
      <c r="I1085" s="3"/>
      <c r="J1085" s="125" t="str">
        <f>$J$4</f>
        <v xml:space="preserve">Príloha č. 2: </v>
      </c>
      <c r="K1085" s="125"/>
    </row>
    <row r="1086" spans="1:13" s="1" customFormat="1" ht="23.25" hidden="1" customHeight="1" x14ac:dyDescent="0.25">
      <c r="A1086" s="1">
        <f>A1107*A1076</f>
        <v>0</v>
      </c>
      <c r="B1086" s="143" t="str">
        <f>$B$5</f>
        <v>Kúpna zmluva – Príloha č. 2:</v>
      </c>
      <c r="C1086" s="143"/>
      <c r="D1086" s="143"/>
      <c r="E1086" s="143"/>
      <c r="F1086" s="143"/>
      <c r="G1086" s="143"/>
      <c r="H1086" s="143"/>
      <c r="I1086" s="143"/>
      <c r="J1086" s="143"/>
      <c r="K1086" s="143"/>
      <c r="M1086" s="4"/>
    </row>
    <row r="1087" spans="1:13" s="1" customFormat="1" hidden="1" x14ac:dyDescent="0.25">
      <c r="A1087" s="1">
        <f>A1107*A1076</f>
        <v>0</v>
      </c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M1087" s="4"/>
    </row>
    <row r="1088" spans="1:13" s="1" customFormat="1" ht="23.25" hidden="1" customHeight="1" x14ac:dyDescent="0.25">
      <c r="A1088" s="1">
        <f>A1107*A1076</f>
        <v>0</v>
      </c>
      <c r="B1088" s="143" t="str">
        <f>$B$7</f>
        <v>Cena dodávaného predmetu zákazky</v>
      </c>
      <c r="C1088" s="143"/>
      <c r="D1088" s="143"/>
      <c r="E1088" s="143"/>
      <c r="F1088" s="143"/>
      <c r="G1088" s="143"/>
      <c r="H1088" s="143"/>
      <c r="I1088" s="143"/>
      <c r="J1088" s="143"/>
      <c r="K1088" s="143"/>
      <c r="M1088" s="4"/>
    </row>
    <row r="1089" spans="1:11" customFormat="1" hidden="1" x14ac:dyDescent="0.25">
      <c r="A1089" s="1">
        <f>A1107*A1076</f>
        <v>0</v>
      </c>
      <c r="B1089" s="6"/>
    </row>
    <row r="1090" spans="1:11" customFormat="1" ht="15" hidden="1" customHeight="1" x14ac:dyDescent="0.25">
      <c r="A1090" s="1">
        <f>A1107*A1076</f>
        <v>0</v>
      </c>
      <c r="B1090" s="1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090" s="144"/>
      <c r="D1090" s="144"/>
      <c r="E1090" s="144"/>
      <c r="F1090" s="144"/>
      <c r="G1090" s="144"/>
      <c r="H1090" s="144"/>
      <c r="I1090" s="144"/>
      <c r="J1090" s="144"/>
      <c r="K1090" s="144"/>
    </row>
    <row r="1091" spans="1:11" customFormat="1" hidden="1" x14ac:dyDescent="0.25">
      <c r="A1091" s="1">
        <f>A1107*A1076</f>
        <v>0</v>
      </c>
      <c r="B1091" s="144"/>
      <c r="C1091" s="144"/>
      <c r="D1091" s="144"/>
      <c r="E1091" s="144"/>
      <c r="F1091" s="144"/>
      <c r="G1091" s="144"/>
      <c r="H1091" s="144"/>
      <c r="I1091" s="144"/>
      <c r="J1091" s="144"/>
      <c r="K1091" s="144"/>
    </row>
    <row r="1092" spans="1:11" customFormat="1" hidden="1" x14ac:dyDescent="0.25">
      <c r="A1092" s="1">
        <f>A1107*A1076</f>
        <v>0</v>
      </c>
      <c r="B1092" s="144"/>
      <c r="C1092" s="144"/>
      <c r="D1092" s="144"/>
      <c r="E1092" s="144"/>
      <c r="F1092" s="144"/>
      <c r="G1092" s="144"/>
      <c r="H1092" s="144"/>
      <c r="I1092" s="144"/>
      <c r="J1092" s="144"/>
      <c r="K1092" s="144"/>
    </row>
    <row r="1093" spans="1:11" customFormat="1" hidden="1" x14ac:dyDescent="0.25">
      <c r="A1093" s="1">
        <f>A1107*A1076</f>
        <v>0</v>
      </c>
      <c r="B1093" s="6"/>
    </row>
    <row r="1094" spans="1:11" s="1" customFormat="1" ht="19.5" hidden="1" customHeight="1" thickBot="1" x14ac:dyDescent="0.3">
      <c r="A1094" s="1">
        <f>A1107*A1076</f>
        <v>0</v>
      </c>
      <c r="C1094" s="177" t="str">
        <f>"Identifikačné údaje "&amp;IF(COUNTA([1]summary!$H$72:$H$81)=0,"navrhovateľa:","dodávateľa:")</f>
        <v>Identifikačné údaje navrhovateľa:</v>
      </c>
      <c r="D1094" s="178"/>
      <c r="E1094" s="178"/>
      <c r="F1094" s="178"/>
      <c r="G1094" s="179"/>
    </row>
    <row r="1095" spans="1:11" s="1" customFormat="1" ht="19.5" hidden="1" customHeight="1" x14ac:dyDescent="0.25">
      <c r="A1095" s="1">
        <f>A1107*A1076</f>
        <v>0</v>
      </c>
      <c r="C1095" s="180" t="s">
        <v>2</v>
      </c>
      <c r="D1095" s="181"/>
      <c r="E1095" s="182"/>
      <c r="F1095" s="183"/>
      <c r="G1095" s="184"/>
    </row>
    <row r="1096" spans="1:11" s="1" customFormat="1" ht="39" hidden="1" customHeight="1" x14ac:dyDescent="0.25">
      <c r="A1096" s="1">
        <f>A1107*A1076</f>
        <v>0</v>
      </c>
      <c r="C1096" s="170" t="s">
        <v>3</v>
      </c>
      <c r="D1096" s="171"/>
      <c r="E1096" s="172"/>
      <c r="F1096" s="173"/>
      <c r="G1096" s="174"/>
    </row>
    <row r="1097" spans="1:11" s="1" customFormat="1" ht="19.5" hidden="1" customHeight="1" x14ac:dyDescent="0.25">
      <c r="A1097" s="1">
        <f>A1107*A1076</f>
        <v>0</v>
      </c>
      <c r="C1097" s="175" t="s">
        <v>4</v>
      </c>
      <c r="D1097" s="176"/>
      <c r="E1097" s="172"/>
      <c r="F1097" s="173"/>
      <c r="G1097" s="174"/>
    </row>
    <row r="1098" spans="1:11" s="1" customFormat="1" ht="19.5" hidden="1" customHeight="1" x14ac:dyDescent="0.25">
      <c r="A1098" s="1">
        <f>A1107*A1076</f>
        <v>0</v>
      </c>
      <c r="C1098" s="175" t="s">
        <v>5</v>
      </c>
      <c r="D1098" s="176"/>
      <c r="E1098" s="172"/>
      <c r="F1098" s="173"/>
      <c r="G1098" s="174"/>
    </row>
    <row r="1099" spans="1:11" s="1" customFormat="1" ht="19.5" hidden="1" customHeight="1" x14ac:dyDescent="0.25">
      <c r="A1099" s="1">
        <f>A1107*A1076</f>
        <v>0</v>
      </c>
      <c r="C1099" s="175" t="s">
        <v>6</v>
      </c>
      <c r="D1099" s="176"/>
      <c r="E1099" s="172"/>
      <c r="F1099" s="173"/>
      <c r="G1099" s="174"/>
    </row>
    <row r="1100" spans="1:11" s="1" customFormat="1" ht="19.5" hidden="1" customHeight="1" x14ac:dyDescent="0.25">
      <c r="A1100" s="1">
        <f>A1107*A1076</f>
        <v>0</v>
      </c>
      <c r="C1100" s="175" t="s">
        <v>7</v>
      </c>
      <c r="D1100" s="176"/>
      <c r="E1100" s="172"/>
      <c r="F1100" s="173"/>
      <c r="G1100" s="174"/>
    </row>
    <row r="1101" spans="1:11" s="1" customFormat="1" ht="19.5" hidden="1" customHeight="1" x14ac:dyDescent="0.25">
      <c r="A1101" s="1">
        <f>A1107*A1076</f>
        <v>0</v>
      </c>
      <c r="C1101" s="175" t="s">
        <v>8</v>
      </c>
      <c r="D1101" s="176"/>
      <c r="E1101" s="172"/>
      <c r="F1101" s="173"/>
      <c r="G1101" s="174"/>
    </row>
    <row r="1102" spans="1:11" s="1" customFormat="1" ht="19.5" hidden="1" customHeight="1" x14ac:dyDescent="0.25">
      <c r="A1102" s="1">
        <f>A1107*A1076</f>
        <v>0</v>
      </c>
      <c r="C1102" s="175" t="s">
        <v>9</v>
      </c>
      <c r="D1102" s="176"/>
      <c r="E1102" s="172"/>
      <c r="F1102" s="173"/>
      <c r="G1102" s="174"/>
    </row>
    <row r="1103" spans="1:11" s="1" customFormat="1" ht="19.5" hidden="1" customHeight="1" x14ac:dyDescent="0.25">
      <c r="A1103" s="1">
        <f>A1107*A1076</f>
        <v>0</v>
      </c>
      <c r="C1103" s="175" t="s">
        <v>10</v>
      </c>
      <c r="D1103" s="176"/>
      <c r="E1103" s="172"/>
      <c r="F1103" s="173"/>
      <c r="G1103" s="174"/>
    </row>
    <row r="1104" spans="1:11" s="1" customFormat="1" ht="19.5" hidden="1" customHeight="1" thickBot="1" x14ac:dyDescent="0.3">
      <c r="A1104" s="1">
        <f>A1107*A1076</f>
        <v>0</v>
      </c>
      <c r="C1104" s="185" t="s">
        <v>11</v>
      </c>
      <c r="D1104" s="186"/>
      <c r="E1104" s="187"/>
      <c r="F1104" s="188"/>
      <c r="G1104" s="189"/>
    </row>
    <row r="1105" spans="1:11" customFormat="1" hidden="1" x14ac:dyDescent="0.25">
      <c r="A1105" s="1">
        <f>A1107*A1076</f>
        <v>0</v>
      </c>
      <c r="B1105" s="6"/>
    </row>
    <row r="1106" spans="1:11" customFormat="1" hidden="1" x14ac:dyDescent="0.25">
      <c r="A1106" s="1">
        <f>A1107*A1076</f>
        <v>0</v>
      </c>
      <c r="B1106" s="6"/>
    </row>
    <row r="1107" spans="1:11" customFormat="1" hidden="1" x14ac:dyDescent="0.25">
      <c r="A1107">
        <f>IF(D1107&lt;&gt;"",1,0)</f>
        <v>0</v>
      </c>
      <c r="B1107" s="162" t="s">
        <v>12</v>
      </c>
      <c r="C1107" s="162"/>
      <c r="D1107" s="163" t="str">
        <f>IF([1]summary!$B$56&lt;&gt;"",[1]summary!$B$56,"")</f>
        <v/>
      </c>
      <c r="E1107" s="163"/>
      <c r="F1107" s="163"/>
      <c r="G1107" s="163"/>
      <c r="H1107" s="163"/>
      <c r="I1107" s="163"/>
      <c r="J1107" s="163"/>
      <c r="K1107" s="7"/>
    </row>
    <row r="1108" spans="1:11" customFormat="1" hidden="1" x14ac:dyDescent="0.25">
      <c r="A1108" s="1">
        <f>A1107</f>
        <v>0</v>
      </c>
      <c r="B1108" s="6"/>
    </row>
    <row r="1109" spans="1:11" customFormat="1" ht="54.95" hidden="1" customHeight="1" thickBot="1" x14ac:dyDescent="0.3">
      <c r="A1109" s="1">
        <f>A1107</f>
        <v>0</v>
      </c>
      <c r="B1109" s="164" t="s">
        <v>13</v>
      </c>
      <c r="C1109" s="165"/>
      <c r="D1109" s="166"/>
      <c r="E1109" s="167" t="s">
        <v>14</v>
      </c>
      <c r="F1109" s="168"/>
      <c r="G1109" s="35" t="s">
        <v>15</v>
      </c>
      <c r="H1109" s="36" t="s">
        <v>16</v>
      </c>
      <c r="I1109" s="35" t="s">
        <v>17</v>
      </c>
      <c r="J1109" s="37" t="s">
        <v>18</v>
      </c>
      <c r="K1109" s="37" t="s">
        <v>19</v>
      </c>
    </row>
    <row r="1110" spans="1:11" customFormat="1" ht="25.5" hidden="1" customHeight="1" x14ac:dyDescent="0.25">
      <c r="A1110" s="1">
        <f>A1107</f>
        <v>0</v>
      </c>
      <c r="B1110" s="152" t="s">
        <v>79</v>
      </c>
      <c r="C1110" s="153"/>
      <c r="D1110" s="8"/>
      <c r="E1110" s="190"/>
      <c r="F1110" s="191"/>
      <c r="G1110" s="38" t="s">
        <v>22</v>
      </c>
      <c r="H1110" s="39"/>
      <c r="I1110" s="10"/>
      <c r="J1110" s="11" t="str">
        <f t="shared" ref="J1110:J1117" si="39">IF(AND(H1110&lt;&gt;"",I1110&lt;&gt;""),H1110*I1110,"")</f>
        <v/>
      </c>
      <c r="K1110" s="11" t="str">
        <f t="shared" ref="K1110:K1117" si="40">IF(J1110&lt;&gt;"",J1110*1.2,"")</f>
        <v/>
      </c>
    </row>
    <row r="1111" spans="1:11" customFormat="1" ht="25.5" hidden="1" customHeight="1" x14ac:dyDescent="0.25">
      <c r="A1111" s="1">
        <f>A1107</f>
        <v>0</v>
      </c>
      <c r="B1111" s="154"/>
      <c r="C1111" s="155"/>
      <c r="D1111" s="12"/>
      <c r="E1111" s="192"/>
      <c r="F1111" s="193"/>
      <c r="G1111" s="40" t="s">
        <v>22</v>
      </c>
      <c r="H1111" s="41"/>
      <c r="I1111" s="14"/>
      <c r="J1111" s="15" t="str">
        <f t="shared" si="39"/>
        <v/>
      </c>
      <c r="K1111" s="15" t="str">
        <f t="shared" si="40"/>
        <v/>
      </c>
    </row>
    <row r="1112" spans="1:11" customFormat="1" ht="25.5" hidden="1" customHeight="1" thickBot="1" x14ac:dyDescent="0.3">
      <c r="A1112" s="1">
        <f>A1107</f>
        <v>0</v>
      </c>
      <c r="B1112" s="156"/>
      <c r="C1112" s="157"/>
      <c r="D1112" s="16"/>
      <c r="E1112" s="194"/>
      <c r="F1112" s="195"/>
      <c r="G1112" s="21" t="s">
        <v>22</v>
      </c>
      <c r="H1112" s="22"/>
      <c r="I1112" s="18"/>
      <c r="J1112" s="19" t="str">
        <f t="shared" si="39"/>
        <v/>
      </c>
      <c r="K1112" s="19" t="str">
        <f t="shared" si="40"/>
        <v/>
      </c>
    </row>
    <row r="1113" spans="1:11" customFormat="1" ht="25.5" hidden="1" customHeight="1" x14ac:dyDescent="0.25">
      <c r="A1113" s="1">
        <f>A1107</f>
        <v>0</v>
      </c>
      <c r="B1113" s="152" t="s">
        <v>80</v>
      </c>
      <c r="C1113" s="153"/>
      <c r="D1113" s="8"/>
      <c r="E1113" s="190"/>
      <c r="F1113" s="191"/>
      <c r="G1113" s="38" t="s">
        <v>22</v>
      </c>
      <c r="H1113" s="39"/>
      <c r="I1113" s="10"/>
      <c r="J1113" s="11" t="str">
        <f t="shared" si="39"/>
        <v/>
      </c>
      <c r="K1113" s="11" t="str">
        <f t="shared" si="40"/>
        <v/>
      </c>
    </row>
    <row r="1114" spans="1:11" customFormat="1" ht="25.5" hidden="1" customHeight="1" x14ac:dyDescent="0.25">
      <c r="A1114" s="1">
        <f>A1107</f>
        <v>0</v>
      </c>
      <c r="B1114" s="154"/>
      <c r="C1114" s="155"/>
      <c r="D1114" s="12"/>
      <c r="E1114" s="192"/>
      <c r="F1114" s="193"/>
      <c r="G1114" s="40" t="s">
        <v>22</v>
      </c>
      <c r="H1114" s="41"/>
      <c r="I1114" s="14"/>
      <c r="J1114" s="15" t="str">
        <f t="shared" si="39"/>
        <v/>
      </c>
      <c r="K1114" s="15" t="str">
        <f t="shared" si="40"/>
        <v/>
      </c>
    </row>
    <row r="1115" spans="1:11" customFormat="1" ht="25.5" hidden="1" customHeight="1" thickBot="1" x14ac:dyDescent="0.3">
      <c r="A1115" s="1">
        <f>A1107</f>
        <v>0</v>
      </c>
      <c r="B1115" s="156"/>
      <c r="C1115" s="157"/>
      <c r="D1115" s="16"/>
      <c r="E1115" s="194"/>
      <c r="F1115" s="195"/>
      <c r="G1115" s="21" t="s">
        <v>22</v>
      </c>
      <c r="H1115" s="22"/>
      <c r="I1115" s="18"/>
      <c r="J1115" s="19" t="str">
        <f t="shared" si="39"/>
        <v/>
      </c>
      <c r="K1115" s="19" t="str">
        <f t="shared" si="40"/>
        <v/>
      </c>
    </row>
    <row r="1116" spans="1:11" customFormat="1" ht="25.5" hidden="1" customHeight="1" x14ac:dyDescent="0.25">
      <c r="A1116" s="1">
        <f>A1107</f>
        <v>0</v>
      </c>
      <c r="B1116" s="152" t="s">
        <v>65</v>
      </c>
      <c r="C1116" s="153"/>
      <c r="D1116" s="8" t="s">
        <v>66</v>
      </c>
      <c r="E1116" s="196" t="s">
        <v>67</v>
      </c>
      <c r="F1116" s="197"/>
      <c r="G1116" s="38" t="s">
        <v>67</v>
      </c>
      <c r="H1116" s="39"/>
      <c r="I1116" s="10">
        <v>1</v>
      </c>
      <c r="J1116" s="11" t="str">
        <f t="shared" si="39"/>
        <v/>
      </c>
      <c r="K1116" s="11" t="str">
        <f t="shared" si="40"/>
        <v/>
      </c>
    </row>
    <row r="1117" spans="1:11" customFormat="1" ht="25.5" hidden="1" customHeight="1" thickBot="1" x14ac:dyDescent="0.3">
      <c r="A1117" s="1">
        <f>A1107</f>
        <v>0</v>
      </c>
      <c r="B1117" s="156"/>
      <c r="C1117" s="157"/>
      <c r="D1117" s="16" t="s">
        <v>68</v>
      </c>
      <c r="E1117" s="198" t="s">
        <v>67</v>
      </c>
      <c r="F1117" s="199"/>
      <c r="G1117" s="21" t="s">
        <v>67</v>
      </c>
      <c r="H1117" s="22"/>
      <c r="I1117" s="18">
        <v>1</v>
      </c>
      <c r="J1117" s="19" t="str">
        <f t="shared" si="39"/>
        <v/>
      </c>
      <c r="K1117" s="19" t="str">
        <f t="shared" si="40"/>
        <v/>
      </c>
    </row>
    <row r="1118" spans="1:11" customFormat="1" ht="25.5" hidden="1" customHeight="1" thickBot="1" x14ac:dyDescent="0.3">
      <c r="A1118" s="1">
        <f>A1107</f>
        <v>0</v>
      </c>
      <c r="B1118" s="23"/>
      <c r="C1118" s="24"/>
      <c r="D1118" s="24"/>
      <c r="E1118" s="24"/>
      <c r="F1118" s="24"/>
      <c r="G1118" s="24"/>
      <c r="H1118" s="25"/>
      <c r="I1118" s="25" t="s">
        <v>69</v>
      </c>
      <c r="J1118" s="26" t="str">
        <f>IF(SUM(J1110:J1117)&gt;0,SUM(J1110:J1117),"")</f>
        <v/>
      </c>
      <c r="K1118" s="26" t="str">
        <f>IF(SUM(K1110:K1117)&gt;0,SUM(K1110:K1117),"")</f>
        <v/>
      </c>
    </row>
    <row r="1119" spans="1:11" customFormat="1" hidden="1" x14ac:dyDescent="0.25">
      <c r="A1119" s="1">
        <f>A1107</f>
        <v>0</v>
      </c>
      <c r="B1119" s="27" t="s">
        <v>70</v>
      </c>
    </row>
    <row r="1120" spans="1:11" customFormat="1" hidden="1" x14ac:dyDescent="0.25">
      <c r="A1120" s="1">
        <f>A1107</f>
        <v>0</v>
      </c>
      <c r="B1120" s="6"/>
    </row>
    <row r="1121" spans="1:13" customFormat="1" hidden="1" x14ac:dyDescent="0.25">
      <c r="A1121" s="1">
        <f>A1107</f>
        <v>0</v>
      </c>
      <c r="B1121" s="6"/>
    </row>
    <row r="1122" spans="1:13" customFormat="1" ht="15" hidden="1" customHeight="1" x14ac:dyDescent="0.25">
      <c r="A1122" s="1">
        <f>A1107*IF(COUNTA([1]summary!$H$72:$H$81)=0,1,0)</f>
        <v>0</v>
      </c>
      <c r="B1122" s="6"/>
      <c r="C1122" s="169" t="str">
        <f>$C$78</f>
        <v>Týmto zároveň potvrdzujeme, že nami predložená ponuka zodpovedá cenám obvyklým v danom mieste a čase.</v>
      </c>
      <c r="D1122" s="169"/>
      <c r="E1122" s="169"/>
      <c r="F1122" s="169"/>
      <c r="G1122" s="169"/>
      <c r="H1122" s="169"/>
      <c r="I1122" s="169"/>
      <c r="J1122" s="169"/>
    </row>
    <row r="1123" spans="1:13" customFormat="1" hidden="1" x14ac:dyDescent="0.25">
      <c r="A1123" s="1">
        <f>A1122</f>
        <v>0</v>
      </c>
      <c r="B1123" s="6"/>
    </row>
    <row r="1124" spans="1:13" customFormat="1" hidden="1" x14ac:dyDescent="0.25">
      <c r="A1124" s="1">
        <f>A1122</f>
        <v>0</v>
      </c>
      <c r="B1124" s="6"/>
    </row>
    <row r="1125" spans="1:13" customFormat="1" hidden="1" x14ac:dyDescent="0.25">
      <c r="A1125" s="1">
        <f>A1107*IF([1]summary!$F$12='Príloha č. 2'!M1125,1,0)</f>
        <v>0</v>
      </c>
      <c r="B1125" s="121" t="s">
        <v>81</v>
      </c>
      <c r="C1125" s="121"/>
      <c r="D1125" s="121"/>
      <c r="E1125" s="121"/>
      <c r="F1125" s="121"/>
      <c r="G1125" s="121"/>
      <c r="H1125" s="121"/>
      <c r="I1125" s="121"/>
      <c r="J1125" s="121"/>
      <c r="K1125" s="121"/>
      <c r="M1125" s="4" t="s">
        <v>73</v>
      </c>
    </row>
    <row r="1126" spans="1:13" customFormat="1" hidden="1" x14ac:dyDescent="0.25">
      <c r="A1126" s="1">
        <f>A1125</f>
        <v>0</v>
      </c>
      <c r="B1126" s="6"/>
    </row>
    <row r="1127" spans="1:13" customFormat="1" ht="15" hidden="1" customHeight="1" x14ac:dyDescent="0.25">
      <c r="A1127" s="1">
        <f>A1125</f>
        <v>0</v>
      </c>
      <c r="B1127" s="122" t="s">
        <v>74</v>
      </c>
      <c r="C1127" s="122"/>
      <c r="D1127" s="122"/>
      <c r="E1127" s="122"/>
      <c r="F1127" s="122"/>
      <c r="G1127" s="122"/>
      <c r="H1127" s="122"/>
      <c r="I1127" s="122"/>
      <c r="J1127" s="122"/>
      <c r="K1127" s="122"/>
    </row>
    <row r="1128" spans="1:13" customFormat="1" hidden="1" x14ac:dyDescent="0.25">
      <c r="A1128" s="1">
        <f>A1125</f>
        <v>0</v>
      </c>
      <c r="B1128" s="6"/>
    </row>
    <row r="1129" spans="1:13" customFormat="1" hidden="1" x14ac:dyDescent="0.25">
      <c r="A1129" s="1">
        <f>A1125</f>
        <v>0</v>
      </c>
      <c r="B1129" s="6"/>
    </row>
    <row r="1130" spans="1:13" customFormat="1" hidden="1" x14ac:dyDescent="0.25">
      <c r="A1130" s="1">
        <f>A1131</f>
        <v>0</v>
      </c>
      <c r="B1130" s="6"/>
    </row>
    <row r="1131" spans="1:13" customFormat="1" hidden="1" x14ac:dyDescent="0.25">
      <c r="A1131" s="1">
        <f>A1107*IF(COUNTA([1]summary!$H$72:$H$81)=0,IF([1]summary!$J$20="všetky predmety spolu",0,1),IF([1]summary!$E$58="cenové ponuky komplexne",0,1))</f>
        <v>0</v>
      </c>
      <c r="B1131" s="6"/>
      <c r="C1131" s="28" t="s">
        <v>75</v>
      </c>
      <c r="D1131" s="29"/>
    </row>
    <row r="1132" spans="1:13" s="30" customFormat="1" hidden="1" x14ac:dyDescent="0.25">
      <c r="A1132" s="1">
        <f>A1131</f>
        <v>0</v>
      </c>
      <c r="C1132" s="28"/>
    </row>
    <row r="1133" spans="1:13" s="30" customFormat="1" ht="15" hidden="1" customHeight="1" x14ac:dyDescent="0.25">
      <c r="A1133" s="1">
        <f>A1131</f>
        <v>0</v>
      </c>
      <c r="C1133" s="28" t="s">
        <v>76</v>
      </c>
      <c r="D1133" s="29"/>
      <c r="G1133" s="31"/>
      <c r="H1133" s="31"/>
      <c r="I1133" s="31"/>
      <c r="J1133" s="31"/>
      <c r="K1133" s="31"/>
    </row>
    <row r="1134" spans="1:13" s="30" customFormat="1" hidden="1" x14ac:dyDescent="0.25">
      <c r="A1134" s="1">
        <f>A1131</f>
        <v>0</v>
      </c>
      <c r="F1134" s="32"/>
      <c r="G1134" s="123" t="str">
        <f>"podpis a pečiatka "&amp;IF(COUNTA([1]summary!$H$72:$H$81)=0,"navrhovateľa","dodávateľa")</f>
        <v>podpis a pečiatka navrhovateľa</v>
      </c>
      <c r="H1134" s="123"/>
      <c r="I1134" s="123"/>
      <c r="J1134" s="123"/>
      <c r="K1134" s="123"/>
    </row>
    <row r="1135" spans="1:13" s="30" customFormat="1" hidden="1" x14ac:dyDescent="0.25">
      <c r="A1135" s="1">
        <f>A1131</f>
        <v>0</v>
      </c>
      <c r="F1135" s="32"/>
      <c r="G1135" s="33"/>
      <c r="H1135" s="33"/>
      <c r="I1135" s="33"/>
      <c r="J1135" s="33"/>
      <c r="K1135" s="33"/>
    </row>
    <row r="1136" spans="1:13" customFormat="1" ht="15" hidden="1" customHeight="1" x14ac:dyDescent="0.25">
      <c r="A1136" s="1">
        <f>A1131*IF(COUNTA([1]summary!$H$72:$H$81)=0,1,0)</f>
        <v>0</v>
      </c>
      <c r="B1136" s="124" t="s">
        <v>77</v>
      </c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34"/>
    </row>
    <row r="1137" spans="1:12" customFormat="1" hidden="1" x14ac:dyDescent="0.25">
      <c r="A1137" s="1">
        <f>A1136</f>
        <v>0</v>
      </c>
      <c r="B1137" s="124"/>
      <c r="C1137" s="124"/>
      <c r="D1137" s="124"/>
      <c r="E1137" s="124"/>
      <c r="F1137" s="124"/>
      <c r="G1137" s="124"/>
      <c r="H1137" s="124"/>
      <c r="I1137" s="124"/>
      <c r="J1137" s="124"/>
      <c r="K1137" s="124"/>
      <c r="L1137" s="34"/>
    </row>
    <row r="1138" spans="1:12" customFormat="1" ht="15" hidden="1" customHeight="1" x14ac:dyDescent="0.25">
      <c r="A1138" s="1">
        <f>A1131*IF(A1136=1,0,1)</f>
        <v>0</v>
      </c>
      <c r="B1138" s="124" t="s">
        <v>78</v>
      </c>
      <c r="C1138" s="124"/>
      <c r="D1138" s="124"/>
      <c r="E1138" s="124"/>
      <c r="F1138" s="124"/>
      <c r="G1138" s="124"/>
      <c r="H1138" s="124"/>
      <c r="I1138" s="124"/>
      <c r="J1138" s="124"/>
      <c r="K1138" s="124"/>
      <c r="L1138" s="34"/>
    </row>
    <row r="1139" spans="1:12" customFormat="1" hidden="1" x14ac:dyDescent="0.25">
      <c r="A1139" s="1">
        <f>A1138</f>
        <v>0</v>
      </c>
      <c r="B1139" s="124"/>
      <c r="C1139" s="124"/>
      <c r="D1139" s="124"/>
      <c r="E1139" s="124"/>
      <c r="F1139" s="124"/>
      <c r="G1139" s="124"/>
      <c r="H1139" s="124"/>
      <c r="I1139" s="124"/>
      <c r="J1139" s="124"/>
      <c r="K1139" s="124"/>
      <c r="L1139" s="34"/>
    </row>
    <row r="1140" spans="1:12" x14ac:dyDescent="0.25">
      <c r="A1140" s="43">
        <f>IF(COUNTA([1]summary!$H$72:$H$81)=0,IF([1]summary!$J$20="všetky predmety spolu",1,0),IF([1]summary!$E$58="cenové ponuky komplexne",1,0))</f>
        <v>1</v>
      </c>
      <c r="C1140" s="81" t="s">
        <v>75</v>
      </c>
      <c r="D1140" s="82"/>
      <c r="E1140" s="83"/>
      <c r="F1140" s="83"/>
      <c r="G1140" s="83"/>
      <c r="H1140" s="83"/>
      <c r="I1140" s="83"/>
      <c r="J1140" s="83"/>
      <c r="K1140" s="83"/>
    </row>
    <row r="1141" spans="1:12" s="79" customFormat="1" x14ac:dyDescent="0.25">
      <c r="A1141" s="43">
        <f>A1140</f>
        <v>1</v>
      </c>
      <c r="C1141" s="81"/>
      <c r="D1141" s="84"/>
      <c r="E1141" s="84"/>
      <c r="F1141" s="84"/>
      <c r="G1141" s="84"/>
      <c r="H1141" s="84"/>
      <c r="I1141" s="84"/>
      <c r="J1141" s="84"/>
      <c r="K1141" s="84"/>
    </row>
    <row r="1142" spans="1:12" s="79" customFormat="1" ht="15" customHeight="1" x14ac:dyDescent="0.25">
      <c r="A1142" s="43">
        <f>A1140</f>
        <v>1</v>
      </c>
      <c r="C1142" s="81" t="s">
        <v>76</v>
      </c>
      <c r="D1142" s="82"/>
      <c r="E1142" s="84"/>
      <c r="F1142" s="84"/>
      <c r="G1142" s="85"/>
      <c r="H1142" s="85"/>
      <c r="I1142" s="85"/>
      <c r="J1142" s="85"/>
      <c r="K1142" s="85"/>
    </row>
    <row r="1143" spans="1:12" s="79" customFormat="1" x14ac:dyDescent="0.25">
      <c r="A1143" s="43">
        <f>A1140</f>
        <v>1</v>
      </c>
      <c r="C1143" s="84"/>
      <c r="D1143" s="84"/>
      <c r="E1143" s="84"/>
      <c r="F1143" s="86"/>
      <c r="G1143" s="201" t="str">
        <f>"podpis a pečiatka "&amp;IF(COUNTA([1]summary!$H$72:$H$81)=0,"navrhovateľa","dodávateľa")</f>
        <v>podpis a pečiatka navrhovateľa</v>
      </c>
      <c r="H1143" s="201"/>
      <c r="I1143" s="201"/>
      <c r="J1143" s="201"/>
      <c r="K1143" s="201"/>
    </row>
    <row r="1144" spans="1:12" s="79" customFormat="1" x14ac:dyDescent="0.25">
      <c r="A1144" s="43">
        <f>A1140</f>
        <v>1</v>
      </c>
      <c r="F1144" s="209"/>
      <c r="G1144" s="210"/>
      <c r="H1144" s="210"/>
      <c r="I1144" s="210"/>
      <c r="J1144" s="210"/>
      <c r="K1144" s="210"/>
    </row>
    <row r="1145" spans="1:12" ht="15" customHeight="1" x14ac:dyDescent="0.25">
      <c r="A1145" s="43">
        <f>A1140*IF(COUNTA([1]summary!$H$72:$H$81)=0,1,0)</f>
        <v>1</v>
      </c>
      <c r="B1145" s="202" t="s">
        <v>82</v>
      </c>
      <c r="C1145" s="202"/>
      <c r="D1145" s="202"/>
      <c r="E1145" s="202"/>
      <c r="F1145" s="202"/>
      <c r="G1145" s="202"/>
      <c r="H1145" s="202"/>
      <c r="I1145" s="202"/>
      <c r="J1145" s="202"/>
      <c r="K1145" s="202"/>
      <c r="L1145" s="80"/>
    </row>
    <row r="1146" spans="1:12" x14ac:dyDescent="0.25">
      <c r="A1146" s="43">
        <f>A1145</f>
        <v>1</v>
      </c>
      <c r="B1146" s="202"/>
      <c r="C1146" s="202"/>
      <c r="D1146" s="202"/>
      <c r="E1146" s="202"/>
      <c r="F1146" s="202"/>
      <c r="G1146" s="202"/>
      <c r="H1146" s="202"/>
      <c r="I1146" s="202"/>
      <c r="J1146" s="202"/>
      <c r="K1146" s="202"/>
      <c r="L1146" s="80"/>
    </row>
    <row r="1147" spans="1:12" customFormat="1" ht="15" hidden="1" customHeight="1" x14ac:dyDescent="0.25">
      <c r="A1147" s="1">
        <f>A1140*IF(A1145=1,0,1)</f>
        <v>0</v>
      </c>
      <c r="B1147" s="124" t="s">
        <v>78</v>
      </c>
      <c r="C1147" s="124"/>
      <c r="D1147" s="124"/>
      <c r="E1147" s="124"/>
      <c r="F1147" s="124"/>
      <c r="G1147" s="124"/>
      <c r="H1147" s="124"/>
      <c r="I1147" s="124"/>
      <c r="J1147" s="124"/>
      <c r="K1147" s="124"/>
      <c r="L1147" s="34"/>
    </row>
    <row r="1148" spans="1:12" customFormat="1" hidden="1" x14ac:dyDescent="0.25">
      <c r="A1148" s="1">
        <f>A1147</f>
        <v>0</v>
      </c>
      <c r="B1148" s="124"/>
      <c r="C1148" s="124"/>
      <c r="D1148" s="124"/>
      <c r="E1148" s="124"/>
      <c r="F1148" s="124"/>
      <c r="G1148" s="124"/>
      <c r="H1148" s="124"/>
      <c r="I1148" s="124"/>
      <c r="J1148" s="124"/>
      <c r="K1148" s="124"/>
      <c r="L1148" s="34"/>
    </row>
  </sheetData>
  <sheetProtection algorithmName="SHA-512" hashValue="rdRbrksq6QNeiB09z2inxeBMXHyKTSCJlDarxIifj0qTAHVptmyPf5AmuZfL73prGuMrpoeeA0LYuPlRgSANEA==" saltValue="Ji8T/QDnfr4cctk1C/vI7w==" spinCount="100000" sheet="1" objects="1" scenarios="1" formatCells="0" formatColumns="0" formatRows="0" selectLockedCells="1"/>
  <autoFilter ref="A1:A1148">
    <filterColumn colId="0">
      <filters>
        <filter val="1"/>
      </filters>
    </filterColumn>
  </autoFilter>
  <mergeCells count="959">
    <mergeCell ref="G1143:K1143"/>
    <mergeCell ref="B1145:K1146"/>
    <mergeCell ref="B1147:K1148"/>
    <mergeCell ref="C1122:J1122"/>
    <mergeCell ref="B1125:K1125"/>
    <mergeCell ref="B1127:K1127"/>
    <mergeCell ref="G1134:K1134"/>
    <mergeCell ref="B1136:K1137"/>
    <mergeCell ref="B1138:K1139"/>
    <mergeCell ref="B1113:C1115"/>
    <mergeCell ref="E1113:F1113"/>
    <mergeCell ref="E1114:F1114"/>
    <mergeCell ref="E1115:F1115"/>
    <mergeCell ref="B1116:C1117"/>
    <mergeCell ref="E1116:F1116"/>
    <mergeCell ref="E1117:F1117"/>
    <mergeCell ref="B1107:C1107"/>
    <mergeCell ref="D1107:J1107"/>
    <mergeCell ref="B1109:D1109"/>
    <mergeCell ref="E1109:F1109"/>
    <mergeCell ref="B1110:C1112"/>
    <mergeCell ref="E1110:F1110"/>
    <mergeCell ref="E1111:F1111"/>
    <mergeCell ref="E1112:F1112"/>
    <mergeCell ref="C1102:D1102"/>
    <mergeCell ref="E1102:G1102"/>
    <mergeCell ref="C1103:D1103"/>
    <mergeCell ref="E1103:G1103"/>
    <mergeCell ref="C1104:D1104"/>
    <mergeCell ref="E1104:G1104"/>
    <mergeCell ref="C1099:D1099"/>
    <mergeCell ref="E1099:G1099"/>
    <mergeCell ref="C1100:D1100"/>
    <mergeCell ref="E1100:G1100"/>
    <mergeCell ref="C1101:D1101"/>
    <mergeCell ref="E1101:G1101"/>
    <mergeCell ref="C1096:D1096"/>
    <mergeCell ref="E1096:G1096"/>
    <mergeCell ref="C1097:D1097"/>
    <mergeCell ref="E1097:G1097"/>
    <mergeCell ref="C1098:D1098"/>
    <mergeCell ref="E1098:G1098"/>
    <mergeCell ref="J1085:K1085"/>
    <mergeCell ref="B1086:K1086"/>
    <mergeCell ref="B1088:K1088"/>
    <mergeCell ref="B1090:K1092"/>
    <mergeCell ref="C1094:G1094"/>
    <mergeCell ref="C1095:D1095"/>
    <mergeCell ref="E1095:G1095"/>
    <mergeCell ref="C1067:J1067"/>
    <mergeCell ref="B1070:K1070"/>
    <mergeCell ref="B1072:K1072"/>
    <mergeCell ref="G1079:K1079"/>
    <mergeCell ref="B1081:K1082"/>
    <mergeCell ref="B1083:K1084"/>
    <mergeCell ref="B1058:C1060"/>
    <mergeCell ref="E1058:F1058"/>
    <mergeCell ref="E1059:F1059"/>
    <mergeCell ref="E1060:F1060"/>
    <mergeCell ref="B1061:C1062"/>
    <mergeCell ref="E1061:F1061"/>
    <mergeCell ref="E1062:F1062"/>
    <mergeCell ref="B1052:C1052"/>
    <mergeCell ref="D1052:J1052"/>
    <mergeCell ref="B1054:D1054"/>
    <mergeCell ref="E1054:F1054"/>
    <mergeCell ref="B1055:C1057"/>
    <mergeCell ref="E1055:F1055"/>
    <mergeCell ref="E1056:F1056"/>
    <mergeCell ref="E1057:F1057"/>
    <mergeCell ref="C1047:D1047"/>
    <mergeCell ref="E1047:G1047"/>
    <mergeCell ref="C1048:D1048"/>
    <mergeCell ref="E1048:G1048"/>
    <mergeCell ref="C1049:D1049"/>
    <mergeCell ref="E1049:G1049"/>
    <mergeCell ref="C1044:D1044"/>
    <mergeCell ref="E1044:G1044"/>
    <mergeCell ref="C1045:D1045"/>
    <mergeCell ref="E1045:G1045"/>
    <mergeCell ref="C1046:D1046"/>
    <mergeCell ref="E1046:G1046"/>
    <mergeCell ref="C1041:D1041"/>
    <mergeCell ref="E1041:G1041"/>
    <mergeCell ref="C1042:D1042"/>
    <mergeCell ref="E1042:G1042"/>
    <mergeCell ref="C1043:D1043"/>
    <mergeCell ref="E1043:G1043"/>
    <mergeCell ref="J1030:K1030"/>
    <mergeCell ref="B1031:K1031"/>
    <mergeCell ref="B1033:K1033"/>
    <mergeCell ref="B1035:K1037"/>
    <mergeCell ref="C1039:G1039"/>
    <mergeCell ref="C1040:D1040"/>
    <mergeCell ref="E1040:G1040"/>
    <mergeCell ref="C1012:J1012"/>
    <mergeCell ref="B1015:K1015"/>
    <mergeCell ref="B1017:K1017"/>
    <mergeCell ref="G1024:K1024"/>
    <mergeCell ref="B1026:K1027"/>
    <mergeCell ref="B1028:K1029"/>
    <mergeCell ref="B1003:C1005"/>
    <mergeCell ref="E1003:F1003"/>
    <mergeCell ref="E1004:F1004"/>
    <mergeCell ref="E1005:F1005"/>
    <mergeCell ref="B1006:C1007"/>
    <mergeCell ref="E1006:F1006"/>
    <mergeCell ref="E1007:F1007"/>
    <mergeCell ref="B997:C997"/>
    <mergeCell ref="D997:J997"/>
    <mergeCell ref="B999:D999"/>
    <mergeCell ref="E999:F999"/>
    <mergeCell ref="B1000:C1002"/>
    <mergeCell ref="E1000:F1000"/>
    <mergeCell ref="E1001:F1001"/>
    <mergeCell ref="E1002:F1002"/>
    <mergeCell ref="C992:D992"/>
    <mergeCell ref="E992:G992"/>
    <mergeCell ref="C993:D993"/>
    <mergeCell ref="E993:G993"/>
    <mergeCell ref="C994:D994"/>
    <mergeCell ref="E994:G994"/>
    <mergeCell ref="C989:D989"/>
    <mergeCell ref="E989:G989"/>
    <mergeCell ref="C990:D990"/>
    <mergeCell ref="E990:G990"/>
    <mergeCell ref="C991:D991"/>
    <mergeCell ref="E991:G991"/>
    <mergeCell ref="C986:D986"/>
    <mergeCell ref="E986:G986"/>
    <mergeCell ref="C987:D987"/>
    <mergeCell ref="E987:G987"/>
    <mergeCell ref="C988:D988"/>
    <mergeCell ref="E988:G988"/>
    <mergeCell ref="J975:K975"/>
    <mergeCell ref="B976:K976"/>
    <mergeCell ref="B978:K978"/>
    <mergeCell ref="B980:K982"/>
    <mergeCell ref="C984:G984"/>
    <mergeCell ref="C985:D985"/>
    <mergeCell ref="E985:G985"/>
    <mergeCell ref="C957:J957"/>
    <mergeCell ref="B960:K960"/>
    <mergeCell ref="B962:K962"/>
    <mergeCell ref="G969:K969"/>
    <mergeCell ref="B971:K972"/>
    <mergeCell ref="B973:K974"/>
    <mergeCell ref="B948:C950"/>
    <mergeCell ref="E948:F948"/>
    <mergeCell ref="E949:F949"/>
    <mergeCell ref="E950:F950"/>
    <mergeCell ref="B951:C952"/>
    <mergeCell ref="E951:F951"/>
    <mergeCell ref="E952:F952"/>
    <mergeCell ref="B942:C942"/>
    <mergeCell ref="D942:J942"/>
    <mergeCell ref="B944:D944"/>
    <mergeCell ref="E944:F944"/>
    <mergeCell ref="B945:C947"/>
    <mergeCell ref="E945:F945"/>
    <mergeCell ref="E946:F946"/>
    <mergeCell ref="E947:F947"/>
    <mergeCell ref="C937:D937"/>
    <mergeCell ref="E937:G937"/>
    <mergeCell ref="C938:D938"/>
    <mergeCell ref="E938:G938"/>
    <mergeCell ref="C939:D939"/>
    <mergeCell ref="E939:G939"/>
    <mergeCell ref="C934:D934"/>
    <mergeCell ref="E934:G934"/>
    <mergeCell ref="C935:D935"/>
    <mergeCell ref="E935:G935"/>
    <mergeCell ref="C936:D936"/>
    <mergeCell ref="E936:G936"/>
    <mergeCell ref="C931:D931"/>
    <mergeCell ref="E931:G931"/>
    <mergeCell ref="C932:D932"/>
    <mergeCell ref="E932:G932"/>
    <mergeCell ref="C933:D933"/>
    <mergeCell ref="E933:G933"/>
    <mergeCell ref="J920:K920"/>
    <mergeCell ref="B921:K921"/>
    <mergeCell ref="B923:K923"/>
    <mergeCell ref="B925:K927"/>
    <mergeCell ref="C929:G929"/>
    <mergeCell ref="C930:D930"/>
    <mergeCell ref="E930:G930"/>
    <mergeCell ref="C902:J902"/>
    <mergeCell ref="B905:K905"/>
    <mergeCell ref="B907:K907"/>
    <mergeCell ref="G914:K914"/>
    <mergeCell ref="B916:K917"/>
    <mergeCell ref="B918:K919"/>
    <mergeCell ref="B893:C895"/>
    <mergeCell ref="E893:F893"/>
    <mergeCell ref="E894:F894"/>
    <mergeCell ref="E895:F895"/>
    <mergeCell ref="B896:C897"/>
    <mergeCell ref="E896:F896"/>
    <mergeCell ref="E897:F897"/>
    <mergeCell ref="B887:C887"/>
    <mergeCell ref="D887:J887"/>
    <mergeCell ref="B889:D889"/>
    <mergeCell ref="E889:F889"/>
    <mergeCell ref="B890:C892"/>
    <mergeCell ref="E890:F890"/>
    <mergeCell ref="E891:F891"/>
    <mergeCell ref="E892:F892"/>
    <mergeCell ref="C882:D882"/>
    <mergeCell ref="E882:G882"/>
    <mergeCell ref="C883:D883"/>
    <mergeCell ref="E883:G883"/>
    <mergeCell ref="C884:D884"/>
    <mergeCell ref="E884:G884"/>
    <mergeCell ref="C879:D879"/>
    <mergeCell ref="E879:G879"/>
    <mergeCell ref="C880:D880"/>
    <mergeCell ref="E880:G880"/>
    <mergeCell ref="C881:D881"/>
    <mergeCell ref="E881:G881"/>
    <mergeCell ref="C876:D876"/>
    <mergeCell ref="E876:G876"/>
    <mergeCell ref="C877:D877"/>
    <mergeCell ref="E877:G877"/>
    <mergeCell ref="C878:D878"/>
    <mergeCell ref="E878:G878"/>
    <mergeCell ref="J865:K865"/>
    <mergeCell ref="B866:K866"/>
    <mergeCell ref="B868:K868"/>
    <mergeCell ref="B870:K872"/>
    <mergeCell ref="C874:G874"/>
    <mergeCell ref="C875:D875"/>
    <mergeCell ref="E875:G875"/>
    <mergeCell ref="C847:J847"/>
    <mergeCell ref="B850:K850"/>
    <mergeCell ref="B852:K852"/>
    <mergeCell ref="G859:K859"/>
    <mergeCell ref="B861:K862"/>
    <mergeCell ref="B863:K864"/>
    <mergeCell ref="B838:C840"/>
    <mergeCell ref="E838:F838"/>
    <mergeCell ref="E839:F839"/>
    <mergeCell ref="E840:F840"/>
    <mergeCell ref="B841:C842"/>
    <mergeCell ref="E841:F841"/>
    <mergeCell ref="E842:F842"/>
    <mergeCell ref="B832:C832"/>
    <mergeCell ref="D832:J832"/>
    <mergeCell ref="B834:D834"/>
    <mergeCell ref="E834:F834"/>
    <mergeCell ref="B835:C837"/>
    <mergeCell ref="E835:F835"/>
    <mergeCell ref="E836:F836"/>
    <mergeCell ref="E837:F837"/>
    <mergeCell ref="C827:D827"/>
    <mergeCell ref="E827:G827"/>
    <mergeCell ref="C828:D828"/>
    <mergeCell ref="E828:G828"/>
    <mergeCell ref="C829:D829"/>
    <mergeCell ref="E829:G829"/>
    <mergeCell ref="C824:D824"/>
    <mergeCell ref="E824:G824"/>
    <mergeCell ref="C825:D825"/>
    <mergeCell ref="E825:G825"/>
    <mergeCell ref="C826:D826"/>
    <mergeCell ref="E826:G826"/>
    <mergeCell ref="C821:D821"/>
    <mergeCell ref="E821:G821"/>
    <mergeCell ref="C822:D822"/>
    <mergeCell ref="E822:G822"/>
    <mergeCell ref="C823:D823"/>
    <mergeCell ref="E823:G823"/>
    <mergeCell ref="J810:K810"/>
    <mergeCell ref="B811:K811"/>
    <mergeCell ref="B813:K813"/>
    <mergeCell ref="B815:K817"/>
    <mergeCell ref="C819:G819"/>
    <mergeCell ref="C820:D820"/>
    <mergeCell ref="E820:G820"/>
    <mergeCell ref="C792:J792"/>
    <mergeCell ref="B795:K795"/>
    <mergeCell ref="B797:K797"/>
    <mergeCell ref="G804:K804"/>
    <mergeCell ref="B806:K807"/>
    <mergeCell ref="B808:K809"/>
    <mergeCell ref="B783:C785"/>
    <mergeCell ref="E783:F783"/>
    <mergeCell ref="E784:F784"/>
    <mergeCell ref="E785:F785"/>
    <mergeCell ref="B786:C787"/>
    <mergeCell ref="E786:F786"/>
    <mergeCell ref="E787:F787"/>
    <mergeCell ref="B777:C777"/>
    <mergeCell ref="D777:J777"/>
    <mergeCell ref="B779:D779"/>
    <mergeCell ref="E779:F779"/>
    <mergeCell ref="B780:C782"/>
    <mergeCell ref="E780:F780"/>
    <mergeCell ref="E781:F781"/>
    <mergeCell ref="E782:F782"/>
    <mergeCell ref="C772:D772"/>
    <mergeCell ref="E772:G772"/>
    <mergeCell ref="C773:D773"/>
    <mergeCell ref="E773:G773"/>
    <mergeCell ref="C774:D774"/>
    <mergeCell ref="E774:G774"/>
    <mergeCell ref="C769:D769"/>
    <mergeCell ref="E769:G769"/>
    <mergeCell ref="C770:D770"/>
    <mergeCell ref="E770:G770"/>
    <mergeCell ref="C771:D771"/>
    <mergeCell ref="E771:G771"/>
    <mergeCell ref="C766:D766"/>
    <mergeCell ref="E766:G766"/>
    <mergeCell ref="C767:D767"/>
    <mergeCell ref="E767:G767"/>
    <mergeCell ref="C768:D768"/>
    <mergeCell ref="E768:G768"/>
    <mergeCell ref="J755:K755"/>
    <mergeCell ref="B756:K756"/>
    <mergeCell ref="B758:K758"/>
    <mergeCell ref="B760:K762"/>
    <mergeCell ref="C764:G764"/>
    <mergeCell ref="C765:D765"/>
    <mergeCell ref="E765:G765"/>
    <mergeCell ref="C737:J737"/>
    <mergeCell ref="B740:K740"/>
    <mergeCell ref="B742:K742"/>
    <mergeCell ref="G749:K749"/>
    <mergeCell ref="B751:K752"/>
    <mergeCell ref="B753:K754"/>
    <mergeCell ref="B728:C730"/>
    <mergeCell ref="E728:F728"/>
    <mergeCell ref="E729:F729"/>
    <mergeCell ref="E730:F730"/>
    <mergeCell ref="B731:C732"/>
    <mergeCell ref="E731:F731"/>
    <mergeCell ref="E732:F732"/>
    <mergeCell ref="B722:C722"/>
    <mergeCell ref="D722:J722"/>
    <mergeCell ref="B724:D724"/>
    <mergeCell ref="E724:F724"/>
    <mergeCell ref="B725:C727"/>
    <mergeCell ref="E725:F725"/>
    <mergeCell ref="E726:F726"/>
    <mergeCell ref="E727:F727"/>
    <mergeCell ref="C717:D717"/>
    <mergeCell ref="E717:G717"/>
    <mergeCell ref="C718:D718"/>
    <mergeCell ref="E718:G718"/>
    <mergeCell ref="C719:D719"/>
    <mergeCell ref="E719:G719"/>
    <mergeCell ref="C714:D714"/>
    <mergeCell ref="E714:G714"/>
    <mergeCell ref="C715:D715"/>
    <mergeCell ref="E715:G715"/>
    <mergeCell ref="C716:D716"/>
    <mergeCell ref="E716:G716"/>
    <mergeCell ref="C711:D711"/>
    <mergeCell ref="E711:G711"/>
    <mergeCell ref="C712:D712"/>
    <mergeCell ref="E712:G712"/>
    <mergeCell ref="C713:D713"/>
    <mergeCell ref="E713:G713"/>
    <mergeCell ref="J700:K700"/>
    <mergeCell ref="B701:K701"/>
    <mergeCell ref="B703:K703"/>
    <mergeCell ref="B705:K707"/>
    <mergeCell ref="C709:G709"/>
    <mergeCell ref="C710:D710"/>
    <mergeCell ref="E710:G710"/>
    <mergeCell ref="C682:J682"/>
    <mergeCell ref="B685:K685"/>
    <mergeCell ref="B687:K687"/>
    <mergeCell ref="G694:K694"/>
    <mergeCell ref="B696:K697"/>
    <mergeCell ref="B698:K699"/>
    <mergeCell ref="B673:C675"/>
    <mergeCell ref="E673:F673"/>
    <mergeCell ref="E674:F674"/>
    <mergeCell ref="E675:F675"/>
    <mergeCell ref="B676:C677"/>
    <mergeCell ref="E676:F676"/>
    <mergeCell ref="E677:F677"/>
    <mergeCell ref="B667:C667"/>
    <mergeCell ref="D667:J667"/>
    <mergeCell ref="B669:D669"/>
    <mergeCell ref="E669:F669"/>
    <mergeCell ref="B670:C672"/>
    <mergeCell ref="E670:F670"/>
    <mergeCell ref="E671:F671"/>
    <mergeCell ref="E672:F672"/>
    <mergeCell ref="C662:D662"/>
    <mergeCell ref="E662:G662"/>
    <mergeCell ref="C663:D663"/>
    <mergeCell ref="E663:G663"/>
    <mergeCell ref="C664:D664"/>
    <mergeCell ref="E664:G664"/>
    <mergeCell ref="C659:D659"/>
    <mergeCell ref="E659:G659"/>
    <mergeCell ref="C660:D660"/>
    <mergeCell ref="E660:G660"/>
    <mergeCell ref="C661:D661"/>
    <mergeCell ref="E661:G661"/>
    <mergeCell ref="C656:D656"/>
    <mergeCell ref="E656:G656"/>
    <mergeCell ref="C657:D657"/>
    <mergeCell ref="E657:G657"/>
    <mergeCell ref="C658:D658"/>
    <mergeCell ref="E658:G658"/>
    <mergeCell ref="J645:K645"/>
    <mergeCell ref="B646:K646"/>
    <mergeCell ref="B648:K648"/>
    <mergeCell ref="B650:K652"/>
    <mergeCell ref="C654:G654"/>
    <mergeCell ref="C655:D655"/>
    <mergeCell ref="E655:G655"/>
    <mergeCell ref="C627:J627"/>
    <mergeCell ref="B630:K630"/>
    <mergeCell ref="B632:K632"/>
    <mergeCell ref="G639:K639"/>
    <mergeCell ref="B641:K642"/>
    <mergeCell ref="B643:K644"/>
    <mergeCell ref="B618:C620"/>
    <mergeCell ref="E618:F618"/>
    <mergeCell ref="E619:F619"/>
    <mergeCell ref="E620:F620"/>
    <mergeCell ref="B621:C622"/>
    <mergeCell ref="E621:F621"/>
    <mergeCell ref="E622:F622"/>
    <mergeCell ref="B612:C612"/>
    <mergeCell ref="D612:J612"/>
    <mergeCell ref="B614:D614"/>
    <mergeCell ref="E614:F614"/>
    <mergeCell ref="B615:C617"/>
    <mergeCell ref="E615:F615"/>
    <mergeCell ref="E616:F616"/>
    <mergeCell ref="E617:F617"/>
    <mergeCell ref="C607:D607"/>
    <mergeCell ref="E607:G607"/>
    <mergeCell ref="C608:D608"/>
    <mergeCell ref="E608:G608"/>
    <mergeCell ref="C609:D609"/>
    <mergeCell ref="E609:G609"/>
    <mergeCell ref="C604:D604"/>
    <mergeCell ref="E604:G604"/>
    <mergeCell ref="C605:D605"/>
    <mergeCell ref="E605:G605"/>
    <mergeCell ref="C606:D606"/>
    <mergeCell ref="E606:G606"/>
    <mergeCell ref="C601:D601"/>
    <mergeCell ref="E601:G601"/>
    <mergeCell ref="C602:D602"/>
    <mergeCell ref="E602:G602"/>
    <mergeCell ref="C603:D603"/>
    <mergeCell ref="E603:G603"/>
    <mergeCell ref="J590:K590"/>
    <mergeCell ref="B591:K591"/>
    <mergeCell ref="B593:K593"/>
    <mergeCell ref="B595:K597"/>
    <mergeCell ref="C599:G599"/>
    <mergeCell ref="C600:D600"/>
    <mergeCell ref="E600:G600"/>
    <mergeCell ref="C572:J572"/>
    <mergeCell ref="B575:K575"/>
    <mergeCell ref="B577:K577"/>
    <mergeCell ref="G584:K584"/>
    <mergeCell ref="B586:K587"/>
    <mergeCell ref="B588:K589"/>
    <mergeCell ref="B563:C565"/>
    <mergeCell ref="E563:F563"/>
    <mergeCell ref="E564:F564"/>
    <mergeCell ref="E565:F565"/>
    <mergeCell ref="B566:C567"/>
    <mergeCell ref="E566:F566"/>
    <mergeCell ref="E567:F567"/>
    <mergeCell ref="B557:C557"/>
    <mergeCell ref="D557:J557"/>
    <mergeCell ref="B559:D559"/>
    <mergeCell ref="E559:F559"/>
    <mergeCell ref="B560:C562"/>
    <mergeCell ref="E560:F560"/>
    <mergeCell ref="E561:F561"/>
    <mergeCell ref="E562:F562"/>
    <mergeCell ref="C552:D552"/>
    <mergeCell ref="E552:G552"/>
    <mergeCell ref="C553:D553"/>
    <mergeCell ref="E553:G553"/>
    <mergeCell ref="C554:D554"/>
    <mergeCell ref="E554:G554"/>
    <mergeCell ref="C549:D549"/>
    <mergeCell ref="E549:G549"/>
    <mergeCell ref="C550:D550"/>
    <mergeCell ref="E550:G550"/>
    <mergeCell ref="C551:D551"/>
    <mergeCell ref="E551:G551"/>
    <mergeCell ref="C546:D546"/>
    <mergeCell ref="E546:G546"/>
    <mergeCell ref="C547:D547"/>
    <mergeCell ref="E547:G547"/>
    <mergeCell ref="C548:D548"/>
    <mergeCell ref="E548:G548"/>
    <mergeCell ref="J535:K535"/>
    <mergeCell ref="B536:K536"/>
    <mergeCell ref="B538:K538"/>
    <mergeCell ref="B540:K542"/>
    <mergeCell ref="C544:G544"/>
    <mergeCell ref="C545:D545"/>
    <mergeCell ref="E545:G545"/>
    <mergeCell ref="C517:J517"/>
    <mergeCell ref="B520:K520"/>
    <mergeCell ref="B522:K522"/>
    <mergeCell ref="G529:K529"/>
    <mergeCell ref="B531:K532"/>
    <mergeCell ref="B533:K534"/>
    <mergeCell ref="B508:C510"/>
    <mergeCell ref="E508:F508"/>
    <mergeCell ref="E509:F509"/>
    <mergeCell ref="E510:F510"/>
    <mergeCell ref="B511:C512"/>
    <mergeCell ref="E511:F511"/>
    <mergeCell ref="E512:F512"/>
    <mergeCell ref="B502:C502"/>
    <mergeCell ref="D502:J502"/>
    <mergeCell ref="B504:D504"/>
    <mergeCell ref="E504:F504"/>
    <mergeCell ref="B505:C507"/>
    <mergeCell ref="E505:F505"/>
    <mergeCell ref="E506:F506"/>
    <mergeCell ref="E507:F507"/>
    <mergeCell ref="C497:D497"/>
    <mergeCell ref="E497:G497"/>
    <mergeCell ref="C498:D498"/>
    <mergeCell ref="E498:G498"/>
    <mergeCell ref="C499:D499"/>
    <mergeCell ref="E499:G499"/>
    <mergeCell ref="C494:D494"/>
    <mergeCell ref="E494:G494"/>
    <mergeCell ref="C495:D495"/>
    <mergeCell ref="E495:G495"/>
    <mergeCell ref="C496:D496"/>
    <mergeCell ref="E496:G496"/>
    <mergeCell ref="C491:D491"/>
    <mergeCell ref="E491:G491"/>
    <mergeCell ref="C492:D492"/>
    <mergeCell ref="E492:G492"/>
    <mergeCell ref="C493:D493"/>
    <mergeCell ref="E493:G493"/>
    <mergeCell ref="J480:K480"/>
    <mergeCell ref="B481:K481"/>
    <mergeCell ref="B483:K483"/>
    <mergeCell ref="B485:K487"/>
    <mergeCell ref="C489:G489"/>
    <mergeCell ref="C490:D490"/>
    <mergeCell ref="E490:G490"/>
    <mergeCell ref="C462:J462"/>
    <mergeCell ref="B465:K465"/>
    <mergeCell ref="B467:K467"/>
    <mergeCell ref="G474:K474"/>
    <mergeCell ref="B476:K477"/>
    <mergeCell ref="B478:K479"/>
    <mergeCell ref="B453:C455"/>
    <mergeCell ref="E453:F453"/>
    <mergeCell ref="E454:F454"/>
    <mergeCell ref="E455:F455"/>
    <mergeCell ref="B456:C457"/>
    <mergeCell ref="E456:F456"/>
    <mergeCell ref="E457:F457"/>
    <mergeCell ref="B447:C447"/>
    <mergeCell ref="D447:J447"/>
    <mergeCell ref="B449:D449"/>
    <mergeCell ref="E449:F449"/>
    <mergeCell ref="B450:C452"/>
    <mergeCell ref="E450:F450"/>
    <mergeCell ref="E451:F451"/>
    <mergeCell ref="E452:F452"/>
    <mergeCell ref="C442:D442"/>
    <mergeCell ref="E442:G442"/>
    <mergeCell ref="C443:D443"/>
    <mergeCell ref="E443:G443"/>
    <mergeCell ref="C444:D444"/>
    <mergeCell ref="E444:G444"/>
    <mergeCell ref="C439:D439"/>
    <mergeCell ref="E439:G439"/>
    <mergeCell ref="C440:D440"/>
    <mergeCell ref="E440:G440"/>
    <mergeCell ref="C441:D441"/>
    <mergeCell ref="E441:G441"/>
    <mergeCell ref="C436:D436"/>
    <mergeCell ref="E436:G436"/>
    <mergeCell ref="C437:D437"/>
    <mergeCell ref="E437:G437"/>
    <mergeCell ref="C438:D438"/>
    <mergeCell ref="E438:G438"/>
    <mergeCell ref="J425:K425"/>
    <mergeCell ref="B426:K426"/>
    <mergeCell ref="B428:K428"/>
    <mergeCell ref="B430:K432"/>
    <mergeCell ref="C434:G434"/>
    <mergeCell ref="C435:D435"/>
    <mergeCell ref="E435:G435"/>
    <mergeCell ref="C407:J407"/>
    <mergeCell ref="B410:K410"/>
    <mergeCell ref="B412:K412"/>
    <mergeCell ref="G419:K419"/>
    <mergeCell ref="B421:K422"/>
    <mergeCell ref="B423:K424"/>
    <mergeCell ref="B398:C400"/>
    <mergeCell ref="E398:F398"/>
    <mergeCell ref="E399:F399"/>
    <mergeCell ref="E400:F400"/>
    <mergeCell ref="B401:C402"/>
    <mergeCell ref="E401:F401"/>
    <mergeCell ref="E402:F402"/>
    <mergeCell ref="B392:C392"/>
    <mergeCell ref="D392:J392"/>
    <mergeCell ref="B394:D394"/>
    <mergeCell ref="E394:F394"/>
    <mergeCell ref="B395:C397"/>
    <mergeCell ref="E395:F395"/>
    <mergeCell ref="E396:F396"/>
    <mergeCell ref="E397:F397"/>
    <mergeCell ref="C387:D387"/>
    <mergeCell ref="E387:G387"/>
    <mergeCell ref="C388:D388"/>
    <mergeCell ref="E388:G388"/>
    <mergeCell ref="C389:D389"/>
    <mergeCell ref="E389:G389"/>
    <mergeCell ref="C384:D384"/>
    <mergeCell ref="E384:G384"/>
    <mergeCell ref="C385:D385"/>
    <mergeCell ref="E385:G385"/>
    <mergeCell ref="C386:D386"/>
    <mergeCell ref="E386:G386"/>
    <mergeCell ref="C381:D381"/>
    <mergeCell ref="E381:G381"/>
    <mergeCell ref="C382:D382"/>
    <mergeCell ref="E382:G382"/>
    <mergeCell ref="C383:D383"/>
    <mergeCell ref="E383:G383"/>
    <mergeCell ref="J370:K370"/>
    <mergeCell ref="B371:K371"/>
    <mergeCell ref="B373:K373"/>
    <mergeCell ref="B375:K377"/>
    <mergeCell ref="C379:G379"/>
    <mergeCell ref="C380:D380"/>
    <mergeCell ref="E380:G380"/>
    <mergeCell ref="C352:J352"/>
    <mergeCell ref="B355:K355"/>
    <mergeCell ref="B357:K357"/>
    <mergeCell ref="G364:K364"/>
    <mergeCell ref="B366:K367"/>
    <mergeCell ref="B368:K369"/>
    <mergeCell ref="B343:C345"/>
    <mergeCell ref="E343:F343"/>
    <mergeCell ref="E344:F344"/>
    <mergeCell ref="E345:F345"/>
    <mergeCell ref="B346:C347"/>
    <mergeCell ref="E346:F346"/>
    <mergeCell ref="E347:F347"/>
    <mergeCell ref="B337:C337"/>
    <mergeCell ref="D337:J337"/>
    <mergeCell ref="B339:D339"/>
    <mergeCell ref="E339:F339"/>
    <mergeCell ref="B340:C342"/>
    <mergeCell ref="E340:F340"/>
    <mergeCell ref="E341:F341"/>
    <mergeCell ref="E342:F342"/>
    <mergeCell ref="C332:D332"/>
    <mergeCell ref="E332:G332"/>
    <mergeCell ref="C333:D333"/>
    <mergeCell ref="E333:G333"/>
    <mergeCell ref="C334:D334"/>
    <mergeCell ref="E334:G334"/>
    <mergeCell ref="C329:D329"/>
    <mergeCell ref="E329:G329"/>
    <mergeCell ref="C330:D330"/>
    <mergeCell ref="E330:G330"/>
    <mergeCell ref="C331:D331"/>
    <mergeCell ref="E331:G331"/>
    <mergeCell ref="C326:D326"/>
    <mergeCell ref="E326:G326"/>
    <mergeCell ref="C327:D327"/>
    <mergeCell ref="E327:G327"/>
    <mergeCell ref="C328:D328"/>
    <mergeCell ref="E328:G328"/>
    <mergeCell ref="J315:K315"/>
    <mergeCell ref="B316:K316"/>
    <mergeCell ref="B318:K318"/>
    <mergeCell ref="B320:K322"/>
    <mergeCell ref="C324:G324"/>
    <mergeCell ref="C325:D325"/>
    <mergeCell ref="E325:G325"/>
    <mergeCell ref="C297:J297"/>
    <mergeCell ref="B300:K300"/>
    <mergeCell ref="B302:K302"/>
    <mergeCell ref="G309:K309"/>
    <mergeCell ref="B311:K312"/>
    <mergeCell ref="B313:K314"/>
    <mergeCell ref="B288:C290"/>
    <mergeCell ref="E288:F288"/>
    <mergeCell ref="E289:F289"/>
    <mergeCell ref="E290:F290"/>
    <mergeCell ref="B291:C292"/>
    <mergeCell ref="E291:F291"/>
    <mergeCell ref="E292:F292"/>
    <mergeCell ref="B282:C282"/>
    <mergeCell ref="D282:J282"/>
    <mergeCell ref="B284:D284"/>
    <mergeCell ref="E284:F284"/>
    <mergeCell ref="B285:C287"/>
    <mergeCell ref="E285:F285"/>
    <mergeCell ref="E286:F286"/>
    <mergeCell ref="E287:F287"/>
    <mergeCell ref="C277:D277"/>
    <mergeCell ref="E277:G277"/>
    <mergeCell ref="C278:D278"/>
    <mergeCell ref="E278:G278"/>
    <mergeCell ref="C279:D279"/>
    <mergeCell ref="E279:G279"/>
    <mergeCell ref="C274:D274"/>
    <mergeCell ref="E274:G274"/>
    <mergeCell ref="C275:D275"/>
    <mergeCell ref="E275:G275"/>
    <mergeCell ref="C276:D276"/>
    <mergeCell ref="E276:G276"/>
    <mergeCell ref="C271:D271"/>
    <mergeCell ref="E271:G271"/>
    <mergeCell ref="C272:D272"/>
    <mergeCell ref="E272:G272"/>
    <mergeCell ref="C273:D273"/>
    <mergeCell ref="E273:G273"/>
    <mergeCell ref="J260:K260"/>
    <mergeCell ref="B261:K261"/>
    <mergeCell ref="B263:K263"/>
    <mergeCell ref="B265:K267"/>
    <mergeCell ref="C269:G269"/>
    <mergeCell ref="C270:D270"/>
    <mergeCell ref="E270:G270"/>
    <mergeCell ref="C242:J242"/>
    <mergeCell ref="B245:K245"/>
    <mergeCell ref="B247:K247"/>
    <mergeCell ref="G254:K254"/>
    <mergeCell ref="B256:K257"/>
    <mergeCell ref="B258:K259"/>
    <mergeCell ref="B233:C235"/>
    <mergeCell ref="E233:F233"/>
    <mergeCell ref="E234:F234"/>
    <mergeCell ref="E235:F235"/>
    <mergeCell ref="B236:C237"/>
    <mergeCell ref="E236:F236"/>
    <mergeCell ref="E237:F237"/>
    <mergeCell ref="B227:C227"/>
    <mergeCell ref="D227:J227"/>
    <mergeCell ref="B229:D229"/>
    <mergeCell ref="E229:F229"/>
    <mergeCell ref="B230:C232"/>
    <mergeCell ref="E230:F230"/>
    <mergeCell ref="E231:F231"/>
    <mergeCell ref="E232:F232"/>
    <mergeCell ref="C222:D222"/>
    <mergeCell ref="E222:G222"/>
    <mergeCell ref="C223:D223"/>
    <mergeCell ref="E223:G223"/>
    <mergeCell ref="C224:D224"/>
    <mergeCell ref="E224:G224"/>
    <mergeCell ref="C219:D219"/>
    <mergeCell ref="E219:G219"/>
    <mergeCell ref="C220:D220"/>
    <mergeCell ref="E220:G220"/>
    <mergeCell ref="C221:D221"/>
    <mergeCell ref="E221:G221"/>
    <mergeCell ref="C216:D216"/>
    <mergeCell ref="E216:G216"/>
    <mergeCell ref="C217:D217"/>
    <mergeCell ref="E217:G217"/>
    <mergeCell ref="C218:D218"/>
    <mergeCell ref="E218:G218"/>
    <mergeCell ref="J205:K205"/>
    <mergeCell ref="B206:K206"/>
    <mergeCell ref="B208:K208"/>
    <mergeCell ref="B210:K212"/>
    <mergeCell ref="C214:G214"/>
    <mergeCell ref="C215:D215"/>
    <mergeCell ref="E215:G215"/>
    <mergeCell ref="C187:J187"/>
    <mergeCell ref="B190:K190"/>
    <mergeCell ref="B192:K192"/>
    <mergeCell ref="G199:K199"/>
    <mergeCell ref="B201:K202"/>
    <mergeCell ref="B203:K204"/>
    <mergeCell ref="B178:C180"/>
    <mergeCell ref="E178:F178"/>
    <mergeCell ref="E179:F179"/>
    <mergeCell ref="E180:F180"/>
    <mergeCell ref="B181:C182"/>
    <mergeCell ref="E181:F181"/>
    <mergeCell ref="E182:F182"/>
    <mergeCell ref="B172:C172"/>
    <mergeCell ref="D172:J172"/>
    <mergeCell ref="B174:D174"/>
    <mergeCell ref="E174:F174"/>
    <mergeCell ref="B175:C177"/>
    <mergeCell ref="E175:F175"/>
    <mergeCell ref="E176:F176"/>
    <mergeCell ref="E177:F177"/>
    <mergeCell ref="C167:D167"/>
    <mergeCell ref="E167:G167"/>
    <mergeCell ref="C168:D168"/>
    <mergeCell ref="E168:G168"/>
    <mergeCell ref="C169:D169"/>
    <mergeCell ref="E169:G169"/>
    <mergeCell ref="C164:D164"/>
    <mergeCell ref="E164:G164"/>
    <mergeCell ref="C165:D165"/>
    <mergeCell ref="E165:G165"/>
    <mergeCell ref="C166:D166"/>
    <mergeCell ref="E166:G166"/>
    <mergeCell ref="C161:D161"/>
    <mergeCell ref="E161:G161"/>
    <mergeCell ref="C162:D162"/>
    <mergeCell ref="E162:G162"/>
    <mergeCell ref="C163:D163"/>
    <mergeCell ref="E163:G163"/>
    <mergeCell ref="J150:K150"/>
    <mergeCell ref="B151:K151"/>
    <mergeCell ref="B153:K153"/>
    <mergeCell ref="B155:K157"/>
    <mergeCell ref="C159:G159"/>
    <mergeCell ref="C160:D160"/>
    <mergeCell ref="E160:G160"/>
    <mergeCell ref="C132:J132"/>
    <mergeCell ref="B135:K135"/>
    <mergeCell ref="B137:K137"/>
    <mergeCell ref="G144:K144"/>
    <mergeCell ref="B146:K147"/>
    <mergeCell ref="B148:K149"/>
    <mergeCell ref="B123:C125"/>
    <mergeCell ref="E123:F123"/>
    <mergeCell ref="E124:F124"/>
    <mergeCell ref="E125:F125"/>
    <mergeCell ref="B126:C127"/>
    <mergeCell ref="E126:F126"/>
    <mergeCell ref="E127:F127"/>
    <mergeCell ref="B117:C117"/>
    <mergeCell ref="D117:J117"/>
    <mergeCell ref="B119:D119"/>
    <mergeCell ref="E119:F119"/>
    <mergeCell ref="B120:C122"/>
    <mergeCell ref="E120:F120"/>
    <mergeCell ref="E121:F121"/>
    <mergeCell ref="E122:F122"/>
    <mergeCell ref="C112:D112"/>
    <mergeCell ref="E112:G112"/>
    <mergeCell ref="C113:D113"/>
    <mergeCell ref="E113:G113"/>
    <mergeCell ref="C114:D114"/>
    <mergeCell ref="E114:G114"/>
    <mergeCell ref="C109:D109"/>
    <mergeCell ref="E109:G109"/>
    <mergeCell ref="C110:D110"/>
    <mergeCell ref="E110:G110"/>
    <mergeCell ref="C111:D111"/>
    <mergeCell ref="E111:G111"/>
    <mergeCell ref="C106:D106"/>
    <mergeCell ref="E106:G106"/>
    <mergeCell ref="C107:D107"/>
    <mergeCell ref="E107:G107"/>
    <mergeCell ref="C108:D108"/>
    <mergeCell ref="E108:G108"/>
    <mergeCell ref="B96:K96"/>
    <mergeCell ref="B98:K98"/>
    <mergeCell ref="B100:K102"/>
    <mergeCell ref="C104:G104"/>
    <mergeCell ref="C105:D105"/>
    <mergeCell ref="E105:G105"/>
    <mergeCell ref="B81:K81"/>
    <mergeCell ref="B83:K83"/>
    <mergeCell ref="G89:K89"/>
    <mergeCell ref="B91:K92"/>
    <mergeCell ref="B93:K94"/>
    <mergeCell ref="J95:K95"/>
    <mergeCell ref="E70:F70"/>
    <mergeCell ref="E71:F71"/>
    <mergeCell ref="B72:C73"/>
    <mergeCell ref="E72:F72"/>
    <mergeCell ref="E73:F73"/>
    <mergeCell ref="C78:J78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B26:C26"/>
    <mergeCell ref="D26:J26"/>
    <mergeCell ref="B28:D28"/>
    <mergeCell ref="E28:F28"/>
    <mergeCell ref="B29:C71"/>
    <mergeCell ref="E29:F29"/>
    <mergeCell ref="E30:F30"/>
    <mergeCell ref="E31:F31"/>
    <mergeCell ref="E32:F32"/>
    <mergeCell ref="E33:F33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52:F52"/>
    <mergeCell ref="E53:F53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landscape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7F8296-978A-45F7-A465-CE0E340860C9}">
            <xm:f>AND('C:\Projekty\OP VaI_výzva 1.2.2._21\UK-rent, s.r.o\[UK RENT _Predloha_mimo_zakona_VO.xlsm]summary'!#REF!&lt;'C:\Projekty\OP VaI_výzva 1.2.2._21\UK-rent, s.r.o\[UK RENT _Predloha_mimo_zakona_VO.xlsm]summary'!#REF!,LEFT('C:\Projekty\OP VaI_výzva 1.2.2._21\UK-rent, s.r.o\[UK RENT 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K26:K30 K117:K128 K172:K183 K227:K238 K282:K293 K337:K348 K392:K403 K447:K458 K557:K568 K502:K513 K612:K623 K667:K678 K722:K733 K832:K843 K777:K788 K887:K898 K942:K953 K997:K1008 K1107:K1118 K1052:K1063 K71:K74</xm:sqref>
        </x14:conditionalFormatting>
        <x14:conditionalFormatting xmlns:xm="http://schemas.microsoft.com/office/excel/2006/main">
          <x14:cfRule type="expression" priority="1" id="{F59C8333-E45D-470C-ABE3-7B012A6D64D0}">
            <xm:f>AND('C:\Projekty\OP VaI_výzva 1.2.2._21\UK-rent, s.r.o\[UK RENT _Predloha_mimo_zakona_VO.xlsm]summary'!#REF!&lt;'C:\Projekty\OP VaI_výzva 1.2.2._21\UK-rent, s.r.o\[UK RENT _Predloha_mimo_zakona_VO.xlsm]summary'!#REF!,LEFT('C:\Projekty\OP VaI_výzva 1.2.2._21\UK-rent, s.r.o\[UK RENT 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K31:K70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2019-06-07T10:58:37Z</dcterms:created>
  <dcterms:modified xsi:type="dcterms:W3CDTF">2019-07-03T08:21:27Z</dcterms:modified>
</cp:coreProperties>
</file>